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EA76C58B-C17B-461B-8977-1CC61DD07718}" xr6:coauthVersionLast="47" xr6:coauthVersionMax="47" xr10:uidLastSave="{00000000-0000-0000-0000-000000000000}"/>
  <bookViews>
    <workbookView xWindow="-120" yWindow="-120" windowWidth="29040" windowHeight="15720" tabRatio="805" xr2:uid="{323F8BAF-D00C-48AD-9B7C-301AE3FC6D47}"/>
  </bookViews>
  <sheets>
    <sheet name="Obsah" sheetId="111" r:id="rId1"/>
    <sheet name="T1" sheetId="1" r:id="rId2"/>
    <sheet name="T2" sheetId="97" r:id="rId3"/>
    <sheet name="T3" sheetId="98" r:id="rId4"/>
    <sheet name="T4" sheetId="37" r:id="rId5"/>
    <sheet name="T5" sheetId="2" r:id="rId6"/>
    <sheet name="T6" sheetId="39" r:id="rId7"/>
    <sheet name="T7" sheetId="3" r:id="rId8"/>
    <sheet name="T8" sheetId="86" r:id="rId9"/>
    <sheet name="T9" sheetId="4" r:id="rId10"/>
    <sheet name="T10" sheetId="41" r:id="rId11"/>
    <sheet name="T11" sheetId="6" r:id="rId12"/>
    <sheet name="T12" sheetId="7" r:id="rId13"/>
    <sheet name="T13" sheetId="8" r:id="rId14"/>
    <sheet name="T14" sheetId="87" r:id="rId15"/>
    <sheet name="T15" sheetId="88" r:id="rId16"/>
    <sheet name="T16" sheetId="9" r:id="rId17"/>
    <sheet name="T17" sheetId="10" r:id="rId18"/>
    <sheet name="T18" sheetId="11" r:id="rId19"/>
    <sheet name="T19" sheetId="12" r:id="rId20"/>
    <sheet name="T20" sheetId="13" r:id="rId21"/>
    <sheet name="T21" sheetId="14" r:id="rId22"/>
    <sheet name="T22" sheetId="15" r:id="rId23"/>
    <sheet name="T23" sheetId="16" r:id="rId24"/>
    <sheet name="T24" sheetId="17" r:id="rId25"/>
    <sheet name="T25" sheetId="43" r:id="rId26"/>
    <sheet name="T26" sheetId="99" r:id="rId27"/>
    <sheet name="T27" sheetId="100" r:id="rId28"/>
    <sheet name="T28" sheetId="101" r:id="rId29"/>
    <sheet name="T29" sheetId="102" r:id="rId30"/>
    <sheet name="T30" sheetId="103" r:id="rId31"/>
    <sheet name="T31" sheetId="104" r:id="rId32"/>
    <sheet name="T32" sheetId="105" r:id="rId33"/>
    <sheet name="T33" sheetId="106" r:id="rId34"/>
    <sheet name="T34" sheetId="55" r:id="rId35"/>
    <sheet name="T35" sheetId="56" r:id="rId36"/>
    <sheet name="T36" sheetId="57" r:id="rId37"/>
    <sheet name="T37" sheetId="58" r:id="rId38"/>
    <sheet name="T38" sheetId="18" r:id="rId39"/>
    <sheet name="T39" sheetId="19" r:id="rId40"/>
    <sheet name="T40" sheetId="20" r:id="rId41"/>
    <sheet name="T41" sheetId="21" r:id="rId42"/>
    <sheet name="T42" sheetId="22" r:id="rId43"/>
    <sheet name="T43" sheetId="25" r:id="rId44"/>
    <sheet name="T44" sheetId="59" r:id="rId45"/>
    <sheet name="T45" sheetId="60" r:id="rId46"/>
    <sheet name="T46" sheetId="26" r:id="rId47"/>
    <sheet name="T47" sheetId="66" r:id="rId48"/>
    <sheet name="T48" sheetId="68" r:id="rId49"/>
    <sheet name="T49" sheetId="27" r:id="rId50"/>
    <sheet name="T50" sheetId="28" r:id="rId51"/>
    <sheet name="T51" sheetId="29" r:id="rId52"/>
    <sheet name="T52" sheetId="70" r:id="rId53"/>
    <sheet name="T53" sheetId="71" r:id="rId54"/>
    <sheet name="T54" sheetId="91" r:id="rId55"/>
    <sheet name="T55" sheetId="107" r:id="rId56"/>
    <sheet name="T56" sheetId="92" r:id="rId57"/>
    <sheet name="T57" sheetId="93" r:id="rId58"/>
    <sheet name="TP1" sheetId="38" r:id="rId59"/>
    <sheet name="TP2" sheetId="5" r:id="rId60"/>
    <sheet name="TP3" sheetId="40" r:id="rId61"/>
    <sheet name="TP4" sheetId="108" r:id="rId62"/>
    <sheet name="TP5" sheetId="109" r:id="rId63"/>
    <sheet name="TP6" sheetId="110" r:id="rId64"/>
    <sheet name="TP7" sheetId="23" r:id="rId65"/>
    <sheet name="TP8" sheetId="24" r:id="rId66"/>
    <sheet name="TP9" sheetId="61" r:id="rId67"/>
    <sheet name="TP10" sheetId="62" r:id="rId68"/>
    <sheet name="TP11" sheetId="64" r:id="rId69"/>
    <sheet name="TP12" sheetId="67" r:id="rId70"/>
    <sheet name="TP13" sheetId="89" r:id="rId71"/>
    <sheet name="TP14" sheetId="90" r:id="rId72"/>
    <sheet name="TP15" sheetId="30" r:id="rId73"/>
    <sheet name="TP16" sheetId="32" r:id="rId74"/>
    <sheet name="TP17" sheetId="31" r:id="rId75"/>
    <sheet name="TP18" sheetId="33" r:id="rId76"/>
    <sheet name="TP19" sheetId="73" r:id="rId77"/>
    <sheet name="TP20" sheetId="94" r:id="rId78"/>
    <sheet name="TP21" sheetId="74" r:id="rId79"/>
  </sheets>
  <definedNames>
    <definedName name="_Hlk201671019" localSheetId="16">'T16'!#REF!</definedName>
    <definedName name="_Toc196220648" localSheetId="14">'T14'!$B$4</definedName>
    <definedName name="_Toc196220690" localSheetId="56">'T56'!$B$4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1" l="1"/>
  <c r="H9" i="41"/>
  <c r="H10" i="41"/>
  <c r="H11" i="41"/>
  <c r="H12" i="41"/>
  <c r="H7" i="41"/>
  <c r="I8" i="22" l="1"/>
  <c r="I9" i="22"/>
  <c r="G11" i="70" l="1"/>
  <c r="G11" i="28"/>
  <c r="G10" i="28"/>
  <c r="F10" i="28"/>
  <c r="G8" i="28"/>
  <c r="F8" i="28"/>
  <c r="G7" i="28"/>
  <c r="F7" i="28"/>
  <c r="H10" i="31"/>
  <c r="H9" i="31"/>
  <c r="F7" i="25" l="1"/>
  <c r="F8" i="25"/>
  <c r="F9" i="25"/>
  <c r="F10" i="25"/>
  <c r="F11" i="25"/>
  <c r="F12" i="25"/>
  <c r="F13" i="25"/>
  <c r="D10" i="41" l="1"/>
  <c r="C10" i="41"/>
  <c r="D7" i="41"/>
  <c r="C7" i="41"/>
</calcChain>
</file>

<file path=xl/sharedStrings.xml><?xml version="1.0" encoding="utf-8"?>
<sst xmlns="http://schemas.openxmlformats.org/spreadsheetml/2006/main" count="1338" uniqueCount="746">
  <si>
    <t>Druh příjmu</t>
  </si>
  <si>
    <t>Daňová povinnost</t>
  </si>
  <si>
    <t>Inkaso</t>
  </si>
  <si>
    <t>Rozdíl</t>
  </si>
  <si>
    <t>DPH daňová povinnost</t>
  </si>
  <si>
    <t>DPH nadměrný odpočet a vracení daně</t>
  </si>
  <si>
    <t>DPH celkem</t>
  </si>
  <si>
    <t>Daň z neočekávaných zisků</t>
  </si>
  <si>
    <t>Daň z příjmů srážkou dle zvláštní sazby</t>
  </si>
  <si>
    <t>Daň z nemovitých věcí</t>
  </si>
  <si>
    <t>Daň z nabytí nemovitých věcí</t>
  </si>
  <si>
    <t>Daň dědická, darovací a z převodu nemovitostí</t>
  </si>
  <si>
    <t>Daň silniční</t>
  </si>
  <si>
    <t>Odvod z elektřiny ze slunečního záření</t>
  </si>
  <si>
    <t>Příslušenství daní</t>
  </si>
  <si>
    <t xml:space="preserve">Úroky hrazené správcem daně </t>
  </si>
  <si>
    <t>Odvod z nadměrných příjmů</t>
  </si>
  <si>
    <t>Ostatní příjmy, odvody a poplatky</t>
  </si>
  <si>
    <t>Počet daňových subjektů</t>
  </si>
  <si>
    <t xml:space="preserve">Daň dědická, darovací a z převodu nemovitostí </t>
  </si>
  <si>
    <t xml:space="preserve">Daň z hazardu celkem </t>
  </si>
  <si>
    <t xml:space="preserve">Odvod z elektřiny ze slunečního záření </t>
  </si>
  <si>
    <t>Daň z příjmů srážkou dle zvláštní sazby </t>
  </si>
  <si>
    <t>Daň z nemovitých věcí </t>
  </si>
  <si>
    <t>Daň z nabytí nemovitých věcí </t>
  </si>
  <si>
    <t>Daň dědická, darovací a z převodu nemovitostí </t>
  </si>
  <si>
    <t>Daň silniční </t>
  </si>
  <si>
    <t>Daň z hazardu celkem </t>
  </si>
  <si>
    <t>Odvod z elektřiny ze slunečního záření </t>
  </si>
  <si>
    <t>Celkem</t>
  </si>
  <si>
    <t>Rok</t>
  </si>
  <si>
    <t>Daňové inkaso</t>
  </si>
  <si>
    <t>Předepsáno</t>
  </si>
  <si>
    <t>Nadměrný odpočet</t>
  </si>
  <si>
    <t>VAT Gap (Finanční správa)</t>
  </si>
  <si>
    <t>Daň přiznaná a vyměřená</t>
  </si>
  <si>
    <t>Rozdíl mezi přiznanou a vyměřenou daní</t>
  </si>
  <si>
    <t>Doměřeno dle dodatečného daňového přiznání</t>
  </si>
  <si>
    <t>Doměřeno z kontroly</t>
  </si>
  <si>
    <t xml:space="preserve">Hodnoty účetního stavu zaevidovaných předpisů. </t>
  </si>
  <si>
    <t>Finanční úřad</t>
  </si>
  <si>
    <t>Přihlášky k registraci</t>
  </si>
  <si>
    <t>Přihlášky k registraci pro skupiny</t>
  </si>
  <si>
    <t>Přihlášky k registraci přes CRM</t>
  </si>
  <si>
    <t>Žádosti o registraci zamítnuté správcem daně</t>
  </si>
  <si>
    <t>Zrušené registrace z moci úřední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</si>
  <si>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</si>
  <si>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</si>
  <si>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</si>
  <si>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</si>
  <si>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</si>
  <si>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</si>
  <si>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</si>
  <si>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</si>
  <si>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</si>
  <si>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</si>
  <si>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</si>
  <si>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</si>
  <si>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</si>
  <si>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</si>
  <si>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Specializovaný finanční úřad</t>
  </si>
  <si>
    <t>195 964,1</t>
  </si>
  <si>
    <t>228 675,6</t>
  </si>
  <si>
    <t>Zdaňovací období</t>
  </si>
  <si>
    <t>5 080,1</t>
  </si>
  <si>
    <t>5 775,5</t>
  </si>
  <si>
    <t>1. pásmo</t>
  </si>
  <si>
    <t>79 177</t>
  </si>
  <si>
    <t>2. pásmo</t>
  </si>
  <si>
    <t>3. pásmo</t>
  </si>
  <si>
    <t>DPFO vybírané srážkou</t>
  </si>
  <si>
    <t>DPPO vybírané srážkou</t>
  </si>
  <si>
    <t>Daňové inkaso celkem</t>
  </si>
  <si>
    <t>Výtěžnost</t>
  </si>
  <si>
    <t>103,0 %</t>
  </si>
  <si>
    <t>99,2 %</t>
  </si>
  <si>
    <t>Daň z příjmů srážkou dle zvláštní sazby</t>
  </si>
  <si>
    <t>Daň z nemovitých věcí</t>
  </si>
  <si>
    <t>Daň z nabytí nemovitých věcí</t>
  </si>
  <si>
    <t>Daň z hazardu celkem</t>
  </si>
  <si>
    <t>Počet odvolání podaných</t>
  </si>
  <si>
    <t xml:space="preserve">Daň silniční </t>
  </si>
  <si>
    <t>vyhověno</t>
  </si>
  <si>
    <t>zastaveno</t>
  </si>
  <si>
    <t>Počet</t>
  </si>
  <si>
    <t>zamítnuto</t>
  </si>
  <si>
    <t>počet</t>
  </si>
  <si>
    <t>částka</t>
  </si>
  <si>
    <t>Daň dědická, darovací a z převodu nemovitostí</t>
  </si>
  <si>
    <t>Odvod z elektřiny ze slunečního záření</t>
  </si>
  <si>
    <t>Odvody za porušení rozpočtové kázně</t>
  </si>
  <si>
    <t>Ostatní</t>
  </si>
  <si>
    <t>Sankce uložena podle</t>
  </si>
  <si>
    <t>Částka</t>
  </si>
  <si>
    <t>ztráty</t>
  </si>
  <si>
    <t>Změna ztráty</t>
  </si>
  <si>
    <t>změna daně</t>
  </si>
  <si>
    <t>změna ztráty</t>
  </si>
  <si>
    <t>Změna daně</t>
  </si>
  <si>
    <t xml:space="preserve">Daň z příjmů srážkou dle zvláštní sazby </t>
  </si>
  <si>
    <t>Ve věci</t>
  </si>
  <si>
    <t>Počet předaných případů</t>
  </si>
  <si>
    <t>Zkrácení daně (§ 240)</t>
  </si>
  <si>
    <t>2 187</t>
  </si>
  <si>
    <t>5 531</t>
  </si>
  <si>
    <t>3 987</t>
  </si>
  <si>
    <t xml:space="preserve">Neodvedení daně (§ 241) </t>
  </si>
  <si>
    <t>Prohlášení o majetku (§ 227)</t>
  </si>
  <si>
    <t>Jiného (§ 254)</t>
  </si>
  <si>
    <t>2 315</t>
  </si>
  <si>
    <t>5 658</t>
  </si>
  <si>
    <t>4 060</t>
  </si>
  <si>
    <t>Úroky hrazené správcem daně</t>
  </si>
  <si>
    <t>Ukazatel</t>
  </si>
  <si>
    <t>Počet rozhodnutí</t>
  </si>
  <si>
    <t>10 468,6</t>
  </si>
  <si>
    <t>Zajišťovací příkazy</t>
  </si>
  <si>
    <t>Úhrady ze zajištění</t>
  </si>
  <si>
    <t>Nedoplatky vymáhané</t>
  </si>
  <si>
    <t>Nedoplatky vymožené</t>
  </si>
  <si>
    <t>Vymoženo vymáhacími úkony</t>
  </si>
  <si>
    <t>Vymoženo před provedením vymáhacích úkonů</t>
  </si>
  <si>
    <t>Vymoženo po zahájení vymáhacích úkonů</t>
  </si>
  <si>
    <t>Procentuální údaje v tabulce udávají podíl objemu nedoplatků vymožených (dle sledovaného rozdělení) k celkovému objemu nedoplatků vymožených všemi způsoby.</t>
  </si>
  <si>
    <t>Nedoplatky vymožené vymáhacími úkony</t>
  </si>
  <si>
    <t>k 31. 12. 2024</t>
  </si>
  <si>
    <t>v roce 2024</t>
  </si>
  <si>
    <t>Daně z příjmů</t>
  </si>
  <si>
    <t>Srážkami ze mzdy</t>
  </si>
  <si>
    <t xml:space="preserve">Přikázáním pohledávky z účtu u poskytovatele platebních služeb </t>
  </si>
  <si>
    <t>Přikázáním jiné peněžité pohledávky</t>
  </si>
  <si>
    <t>Postižením jiných majetkových práv</t>
  </si>
  <si>
    <t>Prodejem movitých věcí</t>
  </si>
  <si>
    <t>Prodejem nemovitých věcí</t>
  </si>
  <si>
    <t>Uplatněno v insolvenčním řízení</t>
  </si>
  <si>
    <t>Prostřednictvím soudního exekutora</t>
  </si>
  <si>
    <t>Procentuální údaj u vymáhaných nedoplatků v tabulkách 36 a 37 udává podíl objemu nedoplatků ve vymáhání dle způsobu daňové exekuce k celkovému objemu nedoplatků ve vymáhání a procentuální údaj u nedoplatků vymožených udává podíl vymožených nedoplatků předmětným způsobem daňové exekuce k celkovému objemu nedoplatků vymožených vymáhacími úkony.</t>
  </si>
  <si>
    <t>Zahraniční</t>
  </si>
  <si>
    <t>Tuzemské</t>
  </si>
  <si>
    <t>Příjemce</t>
  </si>
  <si>
    <t>Převod z výnosů daní a odvodů</t>
  </si>
  <si>
    <t>Převod sankcí – ochrana životního prostředí</t>
  </si>
  <si>
    <t>Převod odvodů za porušení rozpočtové kázně</t>
  </si>
  <si>
    <t>Obce</t>
  </si>
  <si>
    <t>Kraje</t>
  </si>
  <si>
    <t>Státní fond životního prostředí</t>
  </si>
  <si>
    <t>Ostatní státní fondy</t>
  </si>
  <si>
    <t>Národní fond</t>
  </si>
  <si>
    <t>Rezervní fond</t>
  </si>
  <si>
    <t>Ministerstvo pro místní rozvoj</t>
  </si>
  <si>
    <t>Organizační složka</t>
  </si>
  <si>
    <t>podíl</t>
  </si>
  <si>
    <t>1 036</t>
  </si>
  <si>
    <t>Odvolací finanční ředitelství</t>
  </si>
  <si>
    <t>Finanční úřady</t>
  </si>
  <si>
    <t>1 873</t>
  </si>
  <si>
    <t>Územní pracoviště finančních úřadů</t>
  </si>
  <si>
    <t>10 522</t>
  </si>
  <si>
    <t>13 653</t>
  </si>
  <si>
    <t>Nově uzavřené služební a pracovní poměry</t>
  </si>
  <si>
    <t>Ukončené služební a pracovní poměry</t>
  </si>
  <si>
    <t>Druh vzdělávání</t>
  </si>
  <si>
    <t>Zaměstnanci ve služebním poměru</t>
  </si>
  <si>
    <t>Zaměstnanci v pracovním poměru</t>
  </si>
  <si>
    <t>interní vzdělávací akce</t>
  </si>
  <si>
    <t>externí vzdělávací akce</t>
  </si>
  <si>
    <t>Vstupní vzdělávání následné</t>
  </si>
  <si>
    <t>Vzdělávání průběžné</t>
  </si>
  <si>
    <t>Vzdělávání představených/vedoucích zaměstnanců</t>
  </si>
  <si>
    <t>Jazykové vzdělávání</t>
  </si>
  <si>
    <t>celkem</t>
  </si>
  <si>
    <t>Kapitálové</t>
  </si>
  <si>
    <t>Běžné</t>
  </si>
  <si>
    <t>Členění příjmů</t>
  </si>
  <si>
    <t>Plnění schváleného rozpočtu</t>
  </si>
  <si>
    <t>Daňové příjmy</t>
  </si>
  <si>
    <t>Nedaňové příjmy</t>
  </si>
  <si>
    <t>Kapitálové příjmy</t>
  </si>
  <si>
    <t>Přijaté transfery</t>
  </si>
  <si>
    <t>Členění výdajů</t>
  </si>
  <si>
    <t>Plnění konečného rozpočtu</t>
  </si>
  <si>
    <t>Běžné výdaje</t>
  </si>
  <si>
    <t>12 291,1</t>
  </si>
  <si>
    <t>Platy a příslušenství</t>
  </si>
  <si>
    <t>Ostatní běžné výdaje</t>
  </si>
  <si>
    <t>Kapitálové výdaje</t>
  </si>
  <si>
    <t>MTZ</t>
  </si>
  <si>
    <t>Programové výdaje celkem</t>
  </si>
  <si>
    <t>12 949,1</t>
  </si>
  <si>
    <t>Kapitola 398 (Všeobecná pokladní správa)</t>
  </si>
  <si>
    <t>865 768,3</t>
  </si>
  <si>
    <t>1 208 888,1</t>
  </si>
  <si>
    <t>Kapitola 312 (Ministerstvo financí)</t>
  </si>
  <si>
    <t>Daňové příjmy celkem</t>
  </si>
  <si>
    <t>865 771,2</t>
  </si>
  <si>
    <t>1 208 922,7</t>
  </si>
  <si>
    <t>Příjmy celkem</t>
  </si>
  <si>
    <t>866 005,1</t>
  </si>
  <si>
    <t>1 209 373,9</t>
  </si>
  <si>
    <t>Výdaje celkem</t>
  </si>
  <si>
    <t>13 186,2</t>
  </si>
  <si>
    <t>12 255,5</t>
  </si>
  <si>
    <t>14 783,5</t>
  </si>
  <si>
    <t>13 886,1</t>
  </si>
  <si>
    <t>Příjmy na</t>
  </si>
  <si>
    <t>1 Kč výdajů</t>
  </si>
  <si>
    <t>jednoho zaměstnance</t>
  </si>
  <si>
    <t>58 579 281,8</t>
  </si>
  <si>
    <t>69 994 353,7</t>
  </si>
  <si>
    <t>87 092 600,5</t>
  </si>
  <si>
    <t>89 868 967,8</t>
  </si>
  <si>
    <t>Výdaje na</t>
  </si>
  <si>
    <t>100 Kč příjmů</t>
  </si>
  <si>
    <t>891 954,6</t>
  </si>
  <si>
    <t>888 033,9</t>
  </si>
  <si>
    <t>932 524,9</t>
  </si>
  <si>
    <t>936 202,0</t>
  </si>
  <si>
    <t>na jednoho zaměstnance – běžné výdaje</t>
  </si>
  <si>
    <t>828 997,5</t>
  </si>
  <si>
    <t>836 968,4</t>
  </si>
  <si>
    <t>885 137,6</t>
  </si>
  <si>
    <t>898 176,5</t>
  </si>
  <si>
    <t>DPH</t>
  </si>
  <si>
    <t>DPPO z daňových přiznání</t>
  </si>
  <si>
    <t>Generální finanční ředitelství</t>
  </si>
  <si>
    <t>Podaných žádostí o informaci</t>
  </si>
  <si>
    <t>Odložených žádostí o informaci</t>
  </si>
  <si>
    <t>Vydaných rozhodnutí o odmítnutí žádosti</t>
  </si>
  <si>
    <t>Vydaných rozhodnutí o částečném odmítnutí žádosti</t>
  </si>
  <si>
    <t>Podaných odvolání proti rozhodnutí o odmítnutí žádosti</t>
  </si>
  <si>
    <t>Podaných odvolání proti rozhodnutí o částečném odmítnutí žádosti</t>
  </si>
  <si>
    <t>Podaných stížností</t>
  </si>
  <si>
    <t>Podaných žádostí o informace a přístup k osobním údajům</t>
  </si>
  <si>
    <t>Podaných žádostí o opravu osobních údajů</t>
  </si>
  <si>
    <t>Podaných žádostí o výmaz osobních údajů</t>
  </si>
  <si>
    <t>Podaných žádostí o omezení zpracování osobních údajů</t>
  </si>
  <si>
    <t>Podaných žádostí o přenositelnost osobních údajů</t>
  </si>
  <si>
    <t>Podaných námitek proti zpracování osobních údajů</t>
  </si>
  <si>
    <t>Podaných stížností na zpracování osobních údajů</t>
  </si>
  <si>
    <t>Důvody změn vyměřené DPPO</t>
  </si>
  <si>
    <t>Zamítnuto</t>
  </si>
  <si>
    <t>Zastaveno</t>
  </si>
  <si>
    <t>rozdíl</t>
  </si>
  <si>
    <t>Na účty FÚ</t>
  </si>
  <si>
    <t>Z účtů FÚ</t>
  </si>
  <si>
    <t>65 a více</t>
  </si>
  <si>
    <t>Počet ohlášených případů napadení</t>
  </si>
  <si>
    <t>Zaznamenané formy: fyzické napadení</t>
  </si>
  <si>
    <t>Typ pomoci</t>
  </si>
  <si>
    <t>Počet případů právní pomoci</t>
  </si>
  <si>
    <t>Počet případů psychologické pomoci</t>
  </si>
  <si>
    <t>Typ oznámení</t>
  </si>
  <si>
    <t>Podaná na zaměstnance</t>
  </si>
  <si>
    <t>Podaná zaměstnancem</t>
  </si>
  <si>
    <t>Podseskupení položek</t>
  </si>
  <si>
    <t>Nákup materiálu</t>
  </si>
  <si>
    <t>Nákup vody, paliv a energie</t>
  </si>
  <si>
    <t>Nákup služeb</t>
  </si>
  <si>
    <t>Ostatní nákupy</t>
  </si>
  <si>
    <t>Ostatní položky</t>
  </si>
  <si>
    <t>Schválený rozpočet</t>
  </si>
  <si>
    <t>Skutečnost</t>
  </si>
  <si>
    <t>Výdaje</t>
  </si>
  <si>
    <t>Rozpočet</t>
  </si>
  <si>
    <t>Čerpání celkem</t>
  </si>
  <si>
    <t>Výdaj</t>
  </si>
  <si>
    <t>Informační systémy</t>
  </si>
  <si>
    <t>Licence</t>
  </si>
  <si>
    <t>Elektronická evidence tržeb</t>
  </si>
  <si>
    <t>MOJE daně</t>
  </si>
  <si>
    <t>nDIS a datový sklad</t>
  </si>
  <si>
    <t>Počítačové programy</t>
  </si>
  <si>
    <t>Hardware a technologické systémy</t>
  </si>
  <si>
    <t>Provozní výdaje*</t>
  </si>
  <si>
    <t>1 002 998,8</t>
  </si>
  <si>
    <t>Nadměrné odpočty DPH, vratky daně spotřební</t>
  </si>
  <si>
    <t>348 136,0</t>
  </si>
  <si>
    <t>415 025,5</t>
  </si>
  <si>
    <t>423 542,4</t>
  </si>
  <si>
    <t>Upravené příjmy</t>
  </si>
  <si>
    <t>1 214 141,1</t>
  </si>
  <si>
    <t>1 418 024,3</t>
  </si>
  <si>
    <t>1 632 916,3</t>
  </si>
  <si>
    <t>Výdaje (bez tvorby rezervního fondu)</t>
  </si>
  <si>
    <t>12 725,3</t>
  </si>
  <si>
    <t>Věcné zaměření podání dle daňového řádu</t>
  </si>
  <si>
    <t>Z toho důvodných a částečně důvodných</t>
  </si>
  <si>
    <t>Počet přijatých opatření</t>
  </si>
  <si>
    <t>§ 38 Ochrana před nečinností</t>
  </si>
  <si>
    <t>§ 261 Stížnost</t>
  </si>
  <si>
    <t>§ 77 Vyloučení úřední osoby</t>
  </si>
  <si>
    <t>Podíl</t>
  </si>
  <si>
    <t>Nevhodné chování nebo jednání úředních osob</t>
  </si>
  <si>
    <t xml:space="preserve">Střet zájmů a možné korupční jednání </t>
  </si>
  <si>
    <t>Nedodržování zákazu podnikání a jiné výdělečné činnosti</t>
  </si>
  <si>
    <t>Možné porušení mlčenlivosti</t>
  </si>
  <si>
    <t>Postup orgánů finanční správy</t>
  </si>
  <si>
    <t>Dlouhodobě neuspokojivě řešené pracovněprávní vztahy a vztahy na pracovišti</t>
  </si>
  <si>
    <t>Dostupnost služeb a informací pro veřejnost</t>
  </si>
  <si>
    <t>Nekalé podnikání, ostatní</t>
  </si>
  <si>
    <t>aktivních</t>
  </si>
  <si>
    <t>evidovaných</t>
  </si>
  <si>
    <t>DPPO z daňových přiznání</t>
  </si>
  <si>
    <t>DPFO z daňových přiznání</t>
  </si>
  <si>
    <t>DPFO v paušálním režimu</t>
  </si>
  <si>
    <t>DPFO ze závislé činnosti</t>
  </si>
  <si>
    <t xml:space="preserve">Celkem </t>
  </si>
  <si>
    <t>7,6 %</t>
  </si>
  <si>
    <t>1,6 %</t>
  </si>
  <si>
    <t>13,7 %</t>
  </si>
  <si>
    <t>77,1 %</t>
  </si>
  <si>
    <t>Zdrojem dat jsou vyměřená daňová přiznání k DPFO z databází jednotlivých finančních úřadů k 29. 12. 2025.</t>
  </si>
  <si>
    <t>k 31. 12. 2025</t>
  </si>
  <si>
    <t>v roce 2025</t>
  </si>
  <si>
    <t>Skutečnost k 31. 12. 2025</t>
  </si>
  <si>
    <t>Daň z hazardu celkem</t>
  </si>
  <si>
    <t>Předepsané zálohy</t>
  </si>
  <si>
    <t xml:space="preserve">     z toho Odvody a penále za porušení rozpočtové kázně - státní rozpočet</t>
  </si>
  <si>
    <t>Zdrojem dat jsou vyměřená daňová přiznání k DPFO z databází jednotlivých finančních úřadů k 29. 12. 2025.</t>
  </si>
  <si>
    <t>Pozn.: S ohledem na časový posun dostupnosti dat na ČSÚ (při zpracování dat v lednu roku 2026 byla k dispozici potřebná data za rok 2024) je prezentovaná časová řada za roky 2020–2024.</t>
  </si>
  <si>
    <t>DPFO ze závislé činnosti</t>
  </si>
  <si>
    <t>v minulých letech a nevyřízených k 1. 1. sledovaného období</t>
  </si>
  <si>
    <t xml:space="preserve">ve sledovaném                                                                                                                                                                                                                                                                                                                                                                                                                                                                                                                                                                                                                                                                          období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</si>
  <si>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Počet případů</t>
  </si>
  <si>
    <t>Daňový řád – § 247 odst. 1</t>
  </si>
  <si>
    <t>Daňový řád – § 247 odst. 2</t>
  </si>
  <si>
    <t>Daňový řád – § 247a odst. 1 písm. a)</t>
  </si>
  <si>
    <t>Daňový řád – § 247a odst. 1 písm. b)</t>
  </si>
  <si>
    <t>Daňový řád – § 247a odst. 2</t>
  </si>
  <si>
    <t>Daňový řád – § 247a odst. 4</t>
  </si>
  <si>
    <t>Daňový řád – § 247, § 247a – zjednodušené řízení o pokutě dle § 249</t>
  </si>
  <si>
    <t>Daňový řád – § 250</t>
  </si>
  <si>
    <t>Zákon o účetnictví – právnickým osobám</t>
  </si>
  <si>
    <t>Zákon o omezení plateb v hotovosti</t>
  </si>
  <si>
    <t>Zákon o DPH – § 101h odst. 1 písm. a)</t>
  </si>
  <si>
    <t>Zákon o DPH – § 101h odst. 1 písm. b)</t>
  </si>
  <si>
    <t>Zákon o DPH – § 101h odst. 1 písm. c)</t>
  </si>
  <si>
    <t>Zákon o DPH – § 101h odst. 1 písm. d)</t>
  </si>
  <si>
    <t>Zákon o daních z příjmů – § 38w odst. 1 písm. a)</t>
  </si>
  <si>
    <t>Zákon o daních z příjmů – § 38w odst. 1 písm. b)</t>
  </si>
  <si>
    <t>Zákon o daních z příjmů – § 38w odst. 1 písm. c)</t>
  </si>
  <si>
    <t>Změna</t>
  </si>
  <si>
    <t>daňové povinnosti</t>
  </si>
  <si>
    <t>nadměrného odpočtu</t>
  </si>
  <si>
    <t xml:space="preserve">- </t>
  </si>
  <si>
    <t>Počet ukončených kontrol</t>
  </si>
  <si>
    <t>Doměřeno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 kontrol</t>
  </si>
  <si>
    <t>zamítnuto/                                                                                                                                                                                                                                                                                                                                                                                                                                                                                                                                                                 potvrzeno/                                                                                                                                                                                                                                                                                                                                                                                                                                                                                                                                                                 zastaveno/                                                                                                                                                                                                                                                                                                                                                                                                                                                                                                                                                                            odmítnuto</t>
  </si>
  <si>
    <t>+11 094,5</t>
  </si>
  <si>
    <t xml:space="preserve">+8 979,3 </t>
  </si>
  <si>
    <t>-</t>
  </si>
  <si>
    <t>Počet vyměřených daňových přiznání</t>
  </si>
  <si>
    <t xml:space="preserve">Zaměstnanci, kteří podali daňové přiznání </t>
  </si>
  <si>
    <t>Zákon o účetnictví – fyzickým osobám</t>
  </si>
  <si>
    <t>Ukončených</t>
  </si>
  <si>
    <t>Ukončených se změnou</t>
  </si>
  <si>
    <t>Uplatněné opravné a dozorčí prostředky</t>
  </si>
  <si>
    <t xml:space="preserve">Kontrolní                                                                                                                                                                                                                                                                                                                                                                                                                                                                                    úkony s fiskálním efektem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</si>
  <si>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Druh příjmu</t>
  </si>
  <si>
    <t>vydané</t>
  </si>
  <si>
    <t>počet daňových subjektů</t>
  </si>
  <si>
    <t>O informace</t>
  </si>
  <si>
    <t>O doručení</t>
  </si>
  <si>
    <t>O vymáhání</t>
  </si>
  <si>
    <t>Žádost</t>
  </si>
  <si>
    <t>Schválený počet systemizovaných míst k 1. 1. daného roku</t>
  </si>
  <si>
    <t>Evidenční počet zaměstnanců k 31. 12. daného roku</t>
  </si>
  <si>
    <t>Podíl plnění</t>
  </si>
  <si>
    <t>Evidenční počet zaměstnanců (k 31. 12. daného roku)</t>
  </si>
  <si>
    <t>Míra fluktuace</t>
  </si>
  <si>
    <t>Věk zaměstnanců v letech</t>
  </si>
  <si>
    <t>Méně než 25</t>
  </si>
  <si>
    <t xml:space="preserve">25–34 </t>
  </si>
  <si>
    <t xml:space="preserve">35–44 </t>
  </si>
  <si>
    <t xml:space="preserve">45–54 </t>
  </si>
  <si>
    <t xml:space="preserve">55–64 </t>
  </si>
  <si>
    <t>Délka trvání služebního a pracovního poměru v letech</t>
  </si>
  <si>
    <t>Odvolání</t>
  </si>
  <si>
    <t>K rozhodnutí o přijetí do služebního poměru</t>
  </si>
  <si>
    <t>K rozhodnutí o zařazení nebo jmenování na služební místo</t>
  </si>
  <si>
    <t>K rozhodnutí o převedení na jiné služební místo</t>
  </si>
  <si>
    <t>K rozhodnutí o skončení služebního poměru</t>
  </si>
  <si>
    <t>K rozhodnutí o změně platu</t>
  </si>
  <si>
    <t>4 229,0</t>
  </si>
  <si>
    <t>64 792</t>
  </si>
  <si>
    <t>Daň z příjmů srážkou dle zvláštní sazby</t>
  </si>
  <si>
    <r>
      <t>Ostatní</t>
    </r>
    <r>
      <rPr>
        <vertAlign val="superscript"/>
        <sz val="10"/>
        <color rgb="FF000000"/>
        <rFont val="Aptos Narrow"/>
        <family val="2"/>
      </rPr>
      <t>***</t>
    </r>
  </si>
  <si>
    <r>
      <rPr>
        <vertAlign val="superscript"/>
        <sz val="10"/>
        <color rgb="FF000000"/>
        <rFont val="Aptos Narrow"/>
        <family val="2"/>
      </rPr>
      <t>*</t>
    </r>
    <r>
      <rPr>
        <sz val="10"/>
        <color rgb="FF000000"/>
        <rFont val="Aptos Narrow"/>
        <family val="2"/>
      </rPr>
      <t xml:space="preserve"> </t>
    </r>
    <r>
      <rPr>
        <i/>
        <sz val="10"/>
        <color rgb="FF000000"/>
        <rFont val="Aptos Narrow"/>
        <family val="2"/>
      </rPr>
      <t>Včetně případů předchozích let.</t>
    </r>
  </si>
  <si>
    <r>
      <t>DPFO z daňových přiznání</t>
    </r>
    <r>
      <rPr>
        <vertAlign val="superscript"/>
        <sz val="10"/>
        <rFont val="Aptos Narrow"/>
        <family val="2"/>
      </rPr>
      <t>****</t>
    </r>
  </si>
  <si>
    <r>
      <t>Spotřební daně</t>
    </r>
    <r>
      <rPr>
        <vertAlign val="superscript"/>
        <sz val="10"/>
        <color rgb="FF000000"/>
        <rFont val="Aptos Narrow"/>
        <family val="2"/>
      </rPr>
      <t>*</t>
    </r>
  </si>
  <si>
    <t>Daňová povinnost představuje částky pravomocně stanovené nebo předepsané daně ve sledovaném období. Inkaso představuje částky uhrazené daně ve sledovaném období, zahrnuje rovněž případné vratky.</t>
  </si>
  <si>
    <t>DPFO placená poplatníky</t>
  </si>
  <si>
    <t>DPFO ze závislé činnosti celkem</t>
  </si>
  <si>
    <t>Index (2025/2024)</t>
  </si>
  <si>
    <t>Rozdíl (2025-2024)</t>
  </si>
  <si>
    <t>Index (2024/2023)</t>
  </si>
  <si>
    <t>Rozdíl (2024-2023)</t>
  </si>
  <si>
    <t>Tabulka 1 Základní údaje o daňové povinnosti a inkasu za vybrané druhy příjmů k 31. 12. 2025 (korunové hodnoty uvedeny v mil. Kč)</t>
  </si>
  <si>
    <t>[zpět]</t>
  </si>
  <si>
    <t xml:space="preserve">Tabulka 2 Počet evidovaných a aktivních daňových subjektů k 31. 12. 2025 </t>
  </si>
  <si>
    <t>Tabulka 3 Vývoj počtu aktivních daňových subjektů</t>
  </si>
  <si>
    <t>Tabulka 4 Vývoj inkasa vybraných daňových příjmů (korunové hodnoty uvedeny v mil. Kč)</t>
  </si>
  <si>
    <t>Tabulka 5 Vývoj inkasa DPH celkem (korunové hodnoty uvedeny v mil. Kč)</t>
  </si>
  <si>
    <t>Tabulka 8 Registrace k DPH za rok 2025</t>
  </si>
  <si>
    <t>Tabulka 9 Vývoj inkasa DPPO z daňových přiznání (korunové hodnoty uvedeny v mil. Kč)</t>
  </si>
  <si>
    <t>Tabulka 10 Vývoj inkasa DPFO placené poplatníky (korunové hodnoty uvedeny v mil. Kč)</t>
  </si>
  <si>
    <t>Tabulka 11 Vývoj počtu vyměřených daňových přiznání k DPFO</t>
  </si>
  <si>
    <t>Tabulka 12 Vývoj objemu čerpaného daňového bonusu (korunové hodnoty uvedeny v mil. Kč)</t>
  </si>
  <si>
    <t>Tabulka 13 Vývoj objemu čerpaného daňového zvýhodnění (korunové hodnoty uvedeny v mil. Kč)</t>
  </si>
  <si>
    <t>Tabulka 14 Vývoj inkasa z paušálních záloh u poplatníků v paušálním režimu (korunové hodnoty uvedeny v mil. Kč)</t>
  </si>
  <si>
    <t>Tabulka 15 Vývoj počtu poplatníků evidovaných v paušálním režimu</t>
  </si>
  <si>
    <t>Tabulka 16 Vývoj inkasa DPFO ze závislé činnosti (korunové hodnoty uvedeny v mil. Kč)</t>
  </si>
  <si>
    <t>Tabulka 17 Vývoj úhrnu předepsaných záloh DPFO ze závislé činnosti (korunové hodnoty uvedeny v mil. Kč)</t>
  </si>
  <si>
    <t>Tabulka 19 Vývoj inkasa daně z příjmů vybírané srážkou podle zvláštní sazby (korunové hodnoty uvedeny v mil. Kč)</t>
  </si>
  <si>
    <t>Tabulka 20 Vývoj inkasa DPPO vybírané srážkou podle zvláštní sazby (korunové hodnoty uvedeny v mil. Kč)</t>
  </si>
  <si>
    <t>Tabulka 21 Vývoj inkasa daně z nemovitých věcí (korunové hodnoty uvedeny v mil. Kč)</t>
  </si>
  <si>
    <t>Tabulka 22 Vývoj inkasa daně silniční (korunové hodnoty uvedeny v mil. Kč)</t>
  </si>
  <si>
    <t>Tabulka 23 Vývoj inkasa odvodu z elektřiny ze slunečního záření (korunové hodnoty uvedeny v mil. Kč)</t>
  </si>
  <si>
    <t>Tabulka 24 Vývoj inkasa daně z hazardu celkem (korunové hodnoty uvedeny v mil. Kč)</t>
  </si>
  <si>
    <t>Tabulka 25 Přehled povoleného posečkání a povolení splátek daně a dalších příjmů k 31. 12. 2025 (korunové hodnoty uvedeny v mil. Kč)</t>
  </si>
  <si>
    <t>Tabulka 26 Počet odvolání proti rozhodnutím o stanovení daně k 31. 12. 2025</t>
  </si>
  <si>
    <t>Tabulka 27 Způsob vyřízení odvolání proti rozhodnutím o stanovení daně na úrovni finančních úřadů k 31. 12. 2025</t>
  </si>
  <si>
    <t>Tabulka 28 Způsob vyřízení odvolání na úrovni Odvolacího finančního ředitelství k 31. 12. 2025 (korunové hodnoty uvedeny v tis. Kč)</t>
  </si>
  <si>
    <t>Tabulka 29 Sankce uložené orgány finanční správy k 31. 12. 2025 (korunové hodnoty uvedeny v Kč)</t>
  </si>
  <si>
    <t>Tabulka 30 Počet a výsledky postupů k odstranění pochybností u daňových tvrzení k 31. 12. 2025 (korunové hodnoty uvedeny v tis. Kč)</t>
  </si>
  <si>
    <t>Tabulka 31 Počet a výsledky daňových kontrol k 31. 12. 2025 (korunové hodnoty uvedeny v tis. Kč)</t>
  </si>
  <si>
    <t>Tabulka 32 Opravné a dozorčí prostředky (včetně soudního přezkumu) proti rozhodnutím o stanovení daně na základě daňové kontroly k 31. 12. 2025 (korunové hodnoty uvedeny v tis. Kč)</t>
  </si>
  <si>
    <t>Tabulka 33 Počet a výsledky ostatních kontrolních úkonů s fiskálním efektem k 31. 12. 2025 (korunové hodnoty uvedeny v tis. Kč)</t>
  </si>
  <si>
    <t>Tabulka 34 Podněty předané finančními úřady orgánům činným v trestním řízení (korunové hodnoty uvedeny v mil. Kč)</t>
  </si>
  <si>
    <t>Tabulka 35 Vývoj nedoplatků za vybrané druhy příjmů včetně nedoplatků vzniklých neuhrazeným příslušenstvím daně (korunové hodnoty uvedeny v mil. Kč)</t>
  </si>
  <si>
    <t>Tabulka 36 Zástavní právo v období od 1. 1. do 31. 12. daného roku (korunové hodnoty uvedeny v mil. Kč)</t>
  </si>
  <si>
    <t>Tabulka 37 Zajištění úhrady na nesplatnou nebo dosud nestanovenou daň v období od 1. 1. do 31. 12. příslušného roku (korunové hodnoty uvedeny v mil. Kč)</t>
  </si>
  <si>
    <t>Tabulka 38 Vývoj objemu nedoplatků evidovaných, vymáhaných a vymožených (korunové hodnoty uvedeny v mil. Kč)</t>
  </si>
  <si>
    <t>Tabulka 39 Meziroční vývoj vymožených nedoplatků a jejich podíl na celkovém objemu nedoplatků (korunové hodnoty uvedeny v mil. Kč)</t>
  </si>
  <si>
    <t>Tabulka 40 Přehled vymáhaných a vymožených nedoplatků u vybraných druhů příjmů (korunové hodnoty uvedeny v mil. Kč)</t>
  </si>
  <si>
    <t>Tabulka 41 Vymáhané a vymožené nedoplatky podle vybraného způsobu vymáhání (korunové hodnoty uvedeny v mil. Kč)</t>
  </si>
  <si>
    <t>Tabulka 42 Žádosti o mezinárodní pomoc v letech 2024 a 2025</t>
  </si>
  <si>
    <t xml:space="preserve">Tabulka 44 Plnění limitu počtu zaměstnanců </t>
  </si>
  <si>
    <t>Tabulka 45 Evidenční počet zaměstnanců a jejich podíly v jednotlivých organizačních složkách (k 31. 12. daného roku)</t>
  </si>
  <si>
    <t xml:space="preserve">Tabulka 46 Počet nových a ukončených služebních a pracovních poměrů </t>
  </si>
  <si>
    <t>Tabulka 48 Odborný rozvoj zaměstnanců</t>
  </si>
  <si>
    <t>Tabulka 49 Příjmy a výdaje k 31. 12. příslušného roku (korunové hodnoty uvedeny v mil. Kč)</t>
  </si>
  <si>
    <t>Tabulka 50 Porovnání příjmů (korunové hodnoty uvedeny v mil. Kč)</t>
  </si>
  <si>
    <t>Tabulka 51 Porovnání výdajů (korunové hodnoty uvedeny v mil. Kč)</t>
  </si>
  <si>
    <t>Tabulka 52 Základní ukazatele hospodaření finanční správy (korunové hodnoty uvedeny v mil. Kč)</t>
  </si>
  <si>
    <t>Tabulka 53 Efektivnost ve vztahu k výdajům bez tvorby rezervního fondu (korunové hodnoty uvedeny v Kč)</t>
  </si>
  <si>
    <t>Tabulka 54 Nákladovost ve vztahu k výdajům bez tvorby rezervního fondu (korunové hodnoty uvedeny v Kč)</t>
  </si>
  <si>
    <t>Tabulka 55 Nákladovost vybraných daní k 31. 12. daného roku</t>
  </si>
  <si>
    <t>Tabulka 56 Počet poskytnutých informací dle zákona o svobodném přístupu k informacím za rok 2025</t>
  </si>
  <si>
    <t>Tabulka 57 Počet uplatněných žádostí subjektů údajů dle obecného nařízení o ochraně osobních údajů za rok 2025</t>
  </si>
  <si>
    <t>Tabulka P2 Důvody změn vyměřené DPPO z daňových přiznání v porovnávaných zdaňovacích obdobích</t>
  </si>
  <si>
    <t>Tabulka P3 Vývoj inkasa na DPPO z daňových přiznání dle jednotlivých finančních úřadů (korunové hodnoty uvedeny v mil. Kč)</t>
  </si>
  <si>
    <t>Tabulka P4 Přehled o podaných žalobách k soudu proti rozhodnutím orgánů finanční správy a o výsledcích řízení k 31. 12. 2025 (korunové hodnoty uvedeny v mil. Kč)</t>
  </si>
  <si>
    <t>Tabulka P5 Přehled o aktivních kasačních stížnostech u správních soudů a o výsledcích řízení k 31. 12. 2025 (korunové hodnoty uvedeny v mil. Kč)</t>
  </si>
  <si>
    <t>Tabulka P6 Přehled o pasivních kasačních stížnostech u správních soudů a o výsledcích řízení k 31. 12. 2025 (korunové hodnoty uvedeny v mil. Kč)</t>
  </si>
  <si>
    <t>Tabulka P9 Rozdělení zaměstnanců podle věku (k 31. 12. daného roku)</t>
  </si>
  <si>
    <t>Tabulka P10 Přehled délky trvání služebního a pracovního poměru odborných zaměstnanců (k 31. 12. daného roku)</t>
  </si>
  <si>
    <t>Tabulka P11 Počet odvolání ve vztahu k zákonu o státní službě</t>
  </si>
  <si>
    <t>Tabulka P12 Případy napadení zaměstnanců (ohlášené a zaznamenané formy)</t>
  </si>
  <si>
    <t>Tabulka P13 Nárokovaná pomoc poskytnutá zaměstnancům</t>
  </si>
  <si>
    <t>Tabulka P14 Trestní oznámení v souvislosti s napadením zaměstnance</t>
  </si>
  <si>
    <t>Tabulka P15 Čerpání rozpočtu ostatních běžných výdajů podle podseskupení (korunové hodnoty uvedeny v mil. Kč)</t>
  </si>
  <si>
    <t>Tabulka P16 Srovnání kapitálových výdajů (korunové hodnoty uvedeny v mil. Kč)</t>
  </si>
  <si>
    <t>Tabulka P17 Hospodaření s prostředky na ICT (korunové hodnoty uvedeny v mil. Kč)</t>
  </si>
  <si>
    <t>Tabulka P18 Přehled výdajů na ICT (korunové hodnoty uvedeny v mil. Kč)</t>
  </si>
  <si>
    <t>Tabulka P19 Upravené ukazatele o nákladovosti srovnatelné s jinými zeměmi (korunové hodnoty uvedeny v mil. Kč)</t>
  </si>
  <si>
    <t>Tabulka P20 Podání vyřizovaná podle daňového řádu k 31. 12. 2025</t>
  </si>
  <si>
    <t>Tabulka P21 Podněty nebo oznámení a ostatní podání k 31. 12. 2025</t>
  </si>
  <si>
    <r>
      <t>2021</t>
    </r>
    <r>
      <rPr>
        <sz val="10"/>
        <color rgb="FF0C3377"/>
        <rFont val="Aptos Narrow"/>
        <family val="2"/>
      </rPr>
      <t> </t>
    </r>
  </si>
  <si>
    <r>
      <t>2022</t>
    </r>
    <r>
      <rPr>
        <sz val="10"/>
        <color rgb="FF0C3377"/>
        <rFont val="Aptos Narrow"/>
        <family val="2"/>
      </rPr>
      <t> </t>
    </r>
  </si>
  <si>
    <r>
      <t>2023</t>
    </r>
    <r>
      <rPr>
        <sz val="10"/>
        <color rgb="FF0C3377"/>
        <rFont val="Aptos Narrow"/>
        <family val="2"/>
      </rPr>
      <t> </t>
    </r>
  </si>
  <si>
    <r>
      <t>2024</t>
    </r>
    <r>
      <rPr>
        <sz val="10"/>
        <color rgb="FF0C3377"/>
        <rFont val="Aptos Narrow"/>
        <family val="2"/>
      </rPr>
      <t> </t>
    </r>
  </si>
  <si>
    <t>x</t>
  </si>
  <si>
    <r>
      <t>zamítnuto</t>
    </r>
    <r>
      <rPr>
        <vertAlign val="superscript"/>
        <sz val="10"/>
        <color rgb="FF0C3377"/>
        <rFont val="Aptos Narrow"/>
        <family val="2"/>
      </rPr>
      <t>*</t>
    </r>
  </si>
  <si>
    <r>
      <t>Vyhověno ve prospěch daňového subjektu a rozdílně od sporné částky</t>
    </r>
    <r>
      <rPr>
        <b/>
        <vertAlign val="superscript"/>
        <sz val="10"/>
        <color rgb="FF0C3377"/>
        <rFont val="Aptos Narrow"/>
        <family val="2"/>
      </rPr>
      <t>*</t>
    </r>
    <r>
      <rPr>
        <b/>
        <sz val="10"/>
        <color rgb="FF0C3377"/>
        <rFont val="Aptos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</si>
  <si>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Rozhodnuto v neprospěch daňového subjektu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spornou částku</t>
    </r>
    <r>
      <rPr>
        <b/>
        <vertAlign val="superscript"/>
        <sz val="10"/>
        <color rgb="FF0C3377"/>
        <rFont val="Aptos Narrow"/>
        <family val="2"/>
      </rPr>
      <t>**</t>
    </r>
    <r>
      <rPr>
        <b/>
        <sz val="10"/>
        <color rgb="FF0C3377"/>
        <rFont val="Aptos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</si>
  <si>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Způsob vyřízení</t>
    </r>
    <r>
      <rPr>
        <b/>
        <vertAlign val="superscript"/>
        <sz val="10"/>
        <color rgb="FF0C3377"/>
        <rFont val="Aptos Narrow"/>
        <family val="2"/>
      </rPr>
      <t>*</t>
    </r>
  </si>
  <si>
    <t>kapitálové (investiční)</t>
  </si>
  <si>
    <t>běžné (neinvestiční)</t>
  </si>
  <si>
    <t>na jednoho zaměstnance</t>
  </si>
  <si>
    <t>Skutečnost k 31. 12. 2024</t>
  </si>
  <si>
    <t>Schválený rozpočet k 1. 1. 2025</t>
  </si>
  <si>
    <t>Konečný rozpočet k 31. 12. 2025</t>
  </si>
  <si>
    <t>Skutečnost 2025/2024</t>
  </si>
  <si>
    <r>
      <t>Výdaje celkem</t>
    </r>
    <r>
      <rPr>
        <b/>
        <vertAlign val="superscript"/>
        <sz val="10"/>
        <color rgb="FF0C3377"/>
        <rFont val="Aptos Narrow"/>
        <family val="2"/>
      </rPr>
      <t xml:space="preserve">**
</t>
    </r>
    <r>
      <rPr>
        <b/>
        <sz val="10"/>
        <color rgb="FF0C3377"/>
        <rFont val="Aptos Narrow"/>
        <family val="2"/>
      </rPr>
      <t>(v mil. Kč)</t>
    </r>
  </si>
  <si>
    <r>
      <t>Příjmy celkem</t>
    </r>
    <r>
      <rPr>
        <b/>
        <vertAlign val="superscript"/>
        <sz val="10"/>
        <color rgb="FF0C3377"/>
        <rFont val="Aptos Narrow"/>
        <family val="2"/>
      </rPr>
      <t xml:space="preserve">*
</t>
    </r>
    <r>
      <rPr>
        <b/>
        <sz val="10"/>
        <color rgb="FF0C3377"/>
        <rFont val="Aptos Narrow"/>
        <family val="2"/>
      </rPr>
      <t>(v mil. Kč)</t>
    </r>
  </si>
  <si>
    <r>
      <t>Nákladový ukazatel na 100 Kč příjmů</t>
    </r>
    <r>
      <rPr>
        <b/>
        <vertAlign val="superscript"/>
        <sz val="10"/>
        <color rgb="FF0C3377"/>
        <rFont val="Aptos Narrow"/>
        <family val="2"/>
      </rPr>
      <t>***</t>
    </r>
    <r>
      <rPr>
        <b/>
        <sz val="10"/>
        <color rgb="FF0C3377"/>
        <rFont val="Aptos Narrow"/>
        <family val="2"/>
      </rPr>
      <t xml:space="preserve">
(v Kč)</t>
    </r>
  </si>
  <si>
    <t>Údaje z vyměřených daňových přiznání k DPPO z databází jednotlivých finančních úřadů aktuální k 31. 12. 2025.</t>
  </si>
  <si>
    <t>Nárůst celorepublikového základu daně o 52 830,8 mil. Kč</t>
  </si>
  <si>
    <t>Pokles odečtu daňových ztrát o 42 758,7 mil. Kč</t>
  </si>
  <si>
    <t>Nárůst odpočtu na podporu VaV o 3 16,4 mil. Kč</t>
  </si>
  <si>
    <t>Pokles objemu snížení základu daně u neziskových poplatníků o 23,8 mil. Kč</t>
  </si>
  <si>
    <t>Nárůst bezúplatných plnění poskytnutých na zákonné účely o 1 519,4 mil. Kč</t>
  </si>
  <si>
    <t>Nárůst uplatněných slev na dani o 722,2 mil. Kč</t>
  </si>
  <si>
    <r>
      <t>Počet                                                                                                                                                                                                                                                                                                                                                                                                                                                                                                                                                                                                      případů</t>
    </r>
    <r>
      <rPr>
        <b/>
        <vertAlign val="superscript"/>
        <sz val="10"/>
        <color rgb="FF0C3377"/>
        <rFont val="Aptos Narrow"/>
        <family val="2"/>
      </rPr>
      <t>*</t>
    </r>
  </si>
  <si>
    <r>
      <t>Výsledek řízení</t>
    </r>
    <r>
      <rPr>
        <b/>
        <vertAlign val="superscript"/>
        <sz val="10"/>
        <color rgb="FF0C3377"/>
        <rFont val="Aptos Narrow"/>
        <family val="2"/>
      </rPr>
      <t>**/***</t>
    </r>
  </si>
  <si>
    <r>
      <t>Dosud                                                                                                                                                                                                                                                                                                                                                                                                                                                                                                                                                                                                  nerozhodnuto</t>
    </r>
    <r>
      <rPr>
        <b/>
        <vertAlign val="superscript"/>
        <sz val="10"/>
        <color rgb="FF0C3377"/>
        <rFont val="Aptos Narrow"/>
        <family val="2"/>
      </rPr>
      <t>**</t>
    </r>
  </si>
  <si>
    <r>
      <t>Celkem</t>
    </r>
    <r>
      <rPr>
        <sz val="10"/>
        <color rgb="FF0C3377"/>
        <rFont val="Aptos Narrow"/>
        <family val="2"/>
      </rPr>
      <t xml:space="preserve"> </t>
    </r>
  </si>
  <si>
    <t xml:space="preserve">                                                      verbální napadení</t>
  </si>
  <si>
    <t xml:space="preserve">                                                      poškození majetku</t>
  </si>
  <si>
    <t>Skutečnost – index
(2025/2024)</t>
  </si>
  <si>
    <t>Skutečnost k 31. 12. 2024</t>
  </si>
  <si>
    <t>Schválený rozpočet k 1. 1. 2025</t>
  </si>
  <si>
    <t>Konečný rozpočet k 31. 12. 2025</t>
  </si>
  <si>
    <t>Skutečnost k 31. 12. 2025</t>
  </si>
  <si>
    <t>Plnění (čerpání/celkem/celkový rozpočet)</t>
  </si>
  <si>
    <t>Věcné zaměření zvláštních podání (na co bylo poukazováno)</t>
  </si>
  <si>
    <t>Seznam tabulek</t>
  </si>
  <si>
    <t>Klíčová data</t>
  </si>
  <si>
    <t>Stanovení daně</t>
  </si>
  <si>
    <t>1.1 Daňové subjekty</t>
  </si>
  <si>
    <t>1.2 Vývoj daňových příjmů</t>
  </si>
  <si>
    <t>1.2.1 Daň z přidané hodnoty</t>
  </si>
  <si>
    <t>1.2.2 Daň z příjmů právnických osob z daňových přiznání</t>
  </si>
  <si>
    <t>1.2.3 Daň z příjmů fyzických osob z daňových přiznání</t>
  </si>
  <si>
    <t>1.2.4 Daň z příjmů fyzických osob v paušální režimu – paušální zálohy</t>
  </si>
  <si>
    <t>1.2.5 Daň z příjmů fyzických osob ze závislé činnosti</t>
  </si>
  <si>
    <t>1.2.6 Daň z příjmů vybíraná srážkou podle zvláštní sazby</t>
  </si>
  <si>
    <t>1.2.7 Daň z nemovitých věcí</t>
  </si>
  <si>
    <t>1.2.10 Daň silniční</t>
  </si>
  <si>
    <t>1.2.11 Odvod z elektřiny ze slunečního záření</t>
  </si>
  <si>
    <t>1.2.12 Daň z hazardu</t>
  </si>
  <si>
    <t>1.3 Daňové úlevy</t>
  </si>
  <si>
    <t>1.3.1 Posečkání a povolení splátek daně a dalších příjmů</t>
  </si>
  <si>
    <t>1.3.5 Řádné opravné prostředky</t>
  </si>
  <si>
    <t>1.3.6 Sankce</t>
  </si>
  <si>
    <t>2. Kontrolní činnost</t>
  </si>
  <si>
    <t>2.2 Postup k odstranění pochybností</t>
  </si>
  <si>
    <t>2.3 Daňová kontrola</t>
  </si>
  <si>
    <t>2.4 Ostatní kontrolní úkony</t>
  </si>
  <si>
    <t>2.5 Podněty předané orgánům činným v trestním řízení</t>
  </si>
  <si>
    <t>2.5.2 Příklady nejzávažnějších oznámených trestných činů</t>
  </si>
  <si>
    <t>3. Nedoplatky, zajištění a vymáhání</t>
  </si>
  <si>
    <t>3.1 Nedoplatky</t>
  </si>
  <si>
    <t>3.2 Oblast zajištění daní a pohledávek na daních a příslušenství daní</t>
  </si>
  <si>
    <t>3.3 Oblast vymáhání daňových nedoplatků na daních a příslušenství daní</t>
  </si>
  <si>
    <t>4. Mezinárodní spolupráce a mezinárodní zdaňování</t>
  </si>
  <si>
    <t>4.2 Mezinárodní pomoc při vymáhání některých finančních pohledávek</t>
  </si>
  <si>
    <t>5. Výkon dalších kompetencí</t>
  </si>
  <si>
    <t>5.1 Realizace převodů oprávněným příjemcům</t>
  </si>
  <si>
    <t>7. Personalistika</t>
  </si>
  <si>
    <t>7.1 Stav zaměstnanců</t>
  </si>
  <si>
    <t>7.2 Obměna zaměstnanců</t>
  </si>
  <si>
    <t>7.3 Odměňování zaměstnanců</t>
  </si>
  <si>
    <t>7.5 Vzdělávání zaměstnanců</t>
  </si>
  <si>
    <t>8. Hospodaření</t>
  </si>
  <si>
    <t>8.1 Příjmy</t>
  </si>
  <si>
    <t>8.2 Výdaje</t>
  </si>
  <si>
    <t>8.3 Vyhodnocení nákladovosti a efektivnosti</t>
  </si>
  <si>
    <t>10. Vztahy s veřejností</t>
  </si>
  <si>
    <t>10.2 Svobodný přístup k informacím</t>
  </si>
  <si>
    <t>10.3 Ochrana osobních údajů</t>
  </si>
  <si>
    <t>11. Příloha</t>
  </si>
  <si>
    <r>
      <t>Tabulka 1</t>
    </r>
    <r>
      <rPr>
        <i/>
        <sz val="10"/>
        <color rgb="FFD70C0F"/>
        <rFont val="Aptos Narrow"/>
        <family val="2"/>
      </rPr>
      <t xml:space="preserve"> Základní údaje o daňové povinnosti a inkasu za vybrané druhy příjmů k 31. 12. 2025 (korunové hodnoty uvedeny v mil. Kč)</t>
    </r>
  </si>
  <si>
    <r>
      <rPr>
        <b/>
        <i/>
        <sz val="10"/>
        <color rgb="FFD70C0F"/>
        <rFont val="Aptos Narrow"/>
        <family val="2"/>
      </rPr>
      <t>Tabulka 2</t>
    </r>
    <r>
      <rPr>
        <i/>
        <sz val="10"/>
        <color rgb="FFD70C0F"/>
        <rFont val="Aptos Narrow"/>
        <family val="2"/>
      </rPr>
      <t xml:space="preserve"> Počet evidovaných a aktivních daňových subjektů k 31. 12. 2025 </t>
    </r>
  </si>
  <si>
    <r>
      <rPr>
        <b/>
        <i/>
        <sz val="10"/>
        <color rgb="FFD70C0F"/>
        <rFont val="Aptos Narrow"/>
        <family val="2"/>
      </rPr>
      <t>Tabulka 3</t>
    </r>
    <r>
      <rPr>
        <i/>
        <sz val="10"/>
        <color rgb="FFD70C0F"/>
        <rFont val="Aptos Narrow"/>
        <family val="2"/>
      </rPr>
      <t xml:space="preserve"> Vývoj počtu aktivních daňových subjektů</t>
    </r>
  </si>
  <si>
    <r>
      <t>Tabulka 4</t>
    </r>
    <r>
      <rPr>
        <i/>
        <sz val="10"/>
        <color rgb="FFD70C0F"/>
        <rFont val="Aptos Narrow"/>
        <family val="2"/>
      </rPr>
      <t xml:space="preserve"> Vývoj inkasa vybraných daňových příjmů (korunové hodnoty uvedeny v mil. Kč)</t>
    </r>
  </si>
  <si>
    <r>
      <t>Tabulka 5</t>
    </r>
    <r>
      <rPr>
        <i/>
        <sz val="10"/>
        <color rgb="FFD70C0F"/>
        <rFont val="Aptos Narrow"/>
        <family val="2"/>
      </rPr>
      <t xml:space="preserve"> Vývoj inkasa DPH celkem (korunové hodnoty uvedeny v mil. Kč)</t>
    </r>
  </si>
  <si>
    <r>
      <t>Tabulka 8</t>
    </r>
    <r>
      <rPr>
        <i/>
        <sz val="10"/>
        <color rgb="FFD70C0F"/>
        <rFont val="Aptos Narrow"/>
        <family val="2"/>
      </rPr>
      <t xml:space="preserve"> Registrace k DPH za rok 2025</t>
    </r>
  </si>
  <si>
    <r>
      <t>Tabulka 9</t>
    </r>
    <r>
      <rPr>
        <i/>
        <sz val="10"/>
        <color rgb="FFD70C0F"/>
        <rFont val="Aptos Narrow"/>
        <family val="2"/>
      </rPr>
      <t xml:space="preserve"> Vývoj inkasa DPPO z daňových přiznání (korunové hodnoty uvedeny v mil. Kč)</t>
    </r>
  </si>
  <si>
    <r>
      <t>Tabulka 10</t>
    </r>
    <r>
      <rPr>
        <i/>
        <sz val="10"/>
        <color rgb="FFD70C0F"/>
        <rFont val="Aptos Narrow"/>
        <family val="2"/>
      </rPr>
      <t xml:space="preserve"> Vývoj inkasa DPFO placené poplatníky (korunové hodnoty uvedeny v mil. Kč)</t>
    </r>
  </si>
  <si>
    <r>
      <t>Tabulka 11</t>
    </r>
    <r>
      <rPr>
        <i/>
        <sz val="10"/>
        <color rgb="FFD70C0F"/>
        <rFont val="Aptos Narrow"/>
        <family val="2"/>
      </rPr>
      <t xml:space="preserve"> Vývoj počtu vyměřených daňových přiznání k DPFO</t>
    </r>
  </si>
  <si>
    <r>
      <t>Tabulka 12</t>
    </r>
    <r>
      <rPr>
        <i/>
        <sz val="10"/>
        <color rgb="FFD70C0F"/>
        <rFont val="Aptos Narrow"/>
        <family val="2"/>
      </rPr>
      <t xml:space="preserve"> Vývoj objemu čerpaného daňového bonusu (korunové hodnoty uvedeny v mil. Kč)</t>
    </r>
  </si>
  <si>
    <r>
      <t>Tabulka 13</t>
    </r>
    <r>
      <rPr>
        <i/>
        <sz val="10"/>
        <color rgb="FFD70C0F"/>
        <rFont val="Aptos Narrow"/>
        <family val="2"/>
      </rPr>
      <t xml:space="preserve"> Vývoj objemu čerpaného daňového zvýhodnění (korunové hodnoty uvedeny v mil. Kč)</t>
    </r>
  </si>
  <si>
    <r>
      <t>Tabulka 14</t>
    </r>
    <r>
      <rPr>
        <i/>
        <sz val="10"/>
        <color rgb="FFD70C0F"/>
        <rFont val="Aptos Narrow"/>
        <family val="2"/>
      </rPr>
      <t xml:space="preserve"> Vývoj inkasa z paušálních záloh u poplatníků v paušálním režimu (korunové hodnoty uvedeny v mil. Kč)</t>
    </r>
  </si>
  <si>
    <r>
      <t>Tabulka 15</t>
    </r>
    <r>
      <rPr>
        <i/>
        <sz val="10"/>
        <color rgb="FFD70C0F"/>
        <rFont val="Aptos Narrow"/>
        <family val="2"/>
      </rPr>
      <t xml:space="preserve"> Vývoj počtu poplatníků evidovaných v paušálním režimu</t>
    </r>
  </si>
  <si>
    <r>
      <t>Tabulka 16</t>
    </r>
    <r>
      <rPr>
        <i/>
        <sz val="10"/>
        <color rgb="FFD70C0F"/>
        <rFont val="Aptos Narrow"/>
        <family val="2"/>
      </rPr>
      <t xml:space="preserve"> Vývoj inkasa DPFO ze závislé činnosti (korunové hodnoty uvedeny v mil. Kč)</t>
    </r>
  </si>
  <si>
    <r>
      <t>Tabulka 17</t>
    </r>
    <r>
      <rPr>
        <i/>
        <sz val="10"/>
        <color rgb="FFD70C0F"/>
        <rFont val="Aptos Narrow"/>
        <family val="2"/>
      </rPr>
      <t xml:space="preserve"> Vývoj úhrnu předepsaných záloh DPFO ze závislé činnosti (korunové hodnoty uvedeny v mil. Kč)</t>
    </r>
  </si>
  <si>
    <r>
      <t>Tabulka 19</t>
    </r>
    <r>
      <rPr>
        <i/>
        <sz val="10"/>
        <color rgb="FFD70C0F"/>
        <rFont val="Aptos Narrow"/>
        <family val="2"/>
      </rPr>
      <t xml:space="preserve"> Vývoj inkasa daně z příjmů vybírané srážkou podle zvláštní sazby (korunové hodnoty uvedeny v mil. Kč)</t>
    </r>
  </si>
  <si>
    <r>
      <t>Tabulka 20</t>
    </r>
    <r>
      <rPr>
        <i/>
        <sz val="10"/>
        <color rgb="FFD70C0F"/>
        <rFont val="Aptos Narrow"/>
        <family val="2"/>
      </rPr>
      <t xml:space="preserve"> Vývoj inkasa DPPO vybírané srážkou podle zvláštní sazby (korunové hodnoty uvedeny v mil. Kč)</t>
    </r>
  </si>
  <si>
    <r>
      <t>Tabulka 21</t>
    </r>
    <r>
      <rPr>
        <i/>
        <sz val="10"/>
        <color rgb="FFD70C0F"/>
        <rFont val="Aptos Narrow"/>
        <family val="2"/>
      </rPr>
      <t xml:space="preserve"> Vývoj inkasa daně z nemovitých věcí (korunové hodnoty uvedeny v mil. Kč)</t>
    </r>
  </si>
  <si>
    <r>
      <t>Tabulka 22</t>
    </r>
    <r>
      <rPr>
        <i/>
        <sz val="10"/>
        <color rgb="FFD70C0F"/>
        <rFont val="Aptos Narrow"/>
        <family val="2"/>
      </rPr>
      <t xml:space="preserve"> Vývoj inkasa daně silniční (korunové hodnoty uvedeny v mil. Kč)</t>
    </r>
  </si>
  <si>
    <r>
      <t>Tabulka 23</t>
    </r>
    <r>
      <rPr>
        <i/>
        <sz val="10"/>
        <color rgb="FFD70C0F"/>
        <rFont val="Aptos Narrow"/>
        <family val="2"/>
      </rPr>
      <t xml:space="preserve"> Vývoj inkasa odvodu z elektřiny ze slunečního záření (korunové hodnoty uvedeny v mil. Kč)</t>
    </r>
  </si>
  <si>
    <r>
      <t>Tabulka 24</t>
    </r>
    <r>
      <rPr>
        <i/>
        <sz val="10"/>
        <color rgb="FFD70C0F"/>
        <rFont val="Aptos Narrow"/>
        <family val="2"/>
      </rPr>
      <t xml:space="preserve"> Vývoj inkasa daně z hazardu celkem (korunové hodnoty uvedeny v mil. Kč)</t>
    </r>
  </si>
  <si>
    <r>
      <t>Tabulka 25</t>
    </r>
    <r>
      <rPr>
        <i/>
        <sz val="10"/>
        <color rgb="FFD70C0F"/>
        <rFont val="Aptos Narrow"/>
        <family val="2"/>
      </rPr>
      <t xml:space="preserve"> Přehled povoleného posečkání a povolení splátek daně a dalších příjmů k 31. 12. 2025 (korunové hodnoty uvedeny v mil. Kč)</t>
    </r>
  </si>
  <si>
    <r>
      <rPr>
        <b/>
        <i/>
        <sz val="10"/>
        <color rgb="FFD70C0F"/>
        <rFont val="Aptos Narrow"/>
        <family val="2"/>
      </rPr>
      <t>Tabulka 26</t>
    </r>
    <r>
      <rPr>
        <i/>
        <sz val="10"/>
        <color rgb="FFD70C0F"/>
        <rFont val="Aptos Narrow"/>
        <family val="2"/>
      </rPr>
      <t xml:space="preserve"> Počet odvolání proti rozhodnutím o stanovení daně k 31. 12. 2025</t>
    </r>
  </si>
  <si>
    <r>
      <rPr>
        <b/>
        <i/>
        <sz val="10"/>
        <color rgb="FFD70C0F"/>
        <rFont val="Aptos Narrow"/>
        <family val="2"/>
      </rPr>
      <t>Tabulka 27</t>
    </r>
    <r>
      <rPr>
        <i/>
        <sz val="10"/>
        <color rgb="FFD70C0F"/>
        <rFont val="Aptos Narrow"/>
        <family val="2"/>
      </rPr>
      <t xml:space="preserve"> Způsob vyřízení odvolání proti rozhodnutím o stanovení daně na úrovni finančních úřadů k 31. 12. 2025</t>
    </r>
  </si>
  <si>
    <r>
      <rPr>
        <b/>
        <i/>
        <sz val="10"/>
        <color rgb="FFD70C0F"/>
        <rFont val="Aptos Narrow"/>
        <family val="2"/>
      </rPr>
      <t>Tabulka 28</t>
    </r>
    <r>
      <rPr>
        <i/>
        <sz val="10"/>
        <color rgb="FFD70C0F"/>
        <rFont val="Aptos Narrow"/>
        <family val="2"/>
      </rPr>
      <t xml:space="preserve"> Způsob vyřízení odvolání na úrovni Odvolacího finančního ředitelství k 31. 12. 2025 (korunové hodnoty uvedeny v tis. Kč)</t>
    </r>
  </si>
  <si>
    <r>
      <rPr>
        <b/>
        <i/>
        <sz val="10"/>
        <color rgb="FFD70C0F"/>
        <rFont val="Aptos Narrow"/>
        <family val="2"/>
      </rPr>
      <t>Tabulka 29</t>
    </r>
    <r>
      <rPr>
        <i/>
        <sz val="10"/>
        <color rgb="FFD70C0F"/>
        <rFont val="Aptos Narrow"/>
        <family val="2"/>
      </rPr>
      <t xml:space="preserve"> Sankce uložené orgány finanční správy k 31. 12. 2025 (korunové hodnoty uvedeny v Kč)</t>
    </r>
  </si>
  <si>
    <r>
      <rPr>
        <b/>
        <i/>
        <sz val="10"/>
        <color rgb="FFD70C0F"/>
        <rFont val="Aptos Narrow"/>
        <family val="2"/>
      </rPr>
      <t>Tabulka 30</t>
    </r>
    <r>
      <rPr>
        <i/>
        <sz val="10"/>
        <color rgb="FFD70C0F"/>
        <rFont val="Aptos Narrow"/>
        <family val="2"/>
      </rPr>
      <t xml:space="preserve"> Počet a výsledky postupů k odstranění pochybností u daňových tvrzení k 31. 12. 2025 (korunové hodnoty uvedeny v tis. Kč)</t>
    </r>
  </si>
  <si>
    <r>
      <rPr>
        <b/>
        <i/>
        <sz val="10"/>
        <color rgb="FFD70C0F"/>
        <rFont val="Aptos Narrow"/>
        <family val="2"/>
      </rPr>
      <t>Tabulka 31</t>
    </r>
    <r>
      <rPr>
        <i/>
        <sz val="10"/>
        <color rgb="FFD70C0F"/>
        <rFont val="Aptos Narrow"/>
        <family val="2"/>
      </rPr>
      <t xml:space="preserve"> Počet a výsledky daňových kontrol k 31. 12. 2025 (korunové hodnoty uvedeny v tis. Kč)</t>
    </r>
  </si>
  <si>
    <r>
      <rPr>
        <b/>
        <i/>
        <sz val="10"/>
        <color rgb="FFD70C0F"/>
        <rFont val="Aptos Narrow"/>
        <family val="2"/>
      </rPr>
      <t>Tabulka 32</t>
    </r>
    <r>
      <rPr>
        <i/>
        <sz val="10"/>
        <color rgb="FFD70C0F"/>
        <rFont val="Aptos Narrow"/>
        <family val="2"/>
      </rPr>
      <t xml:space="preserve"> Opravné a dozorčí prostředky (včetně soudního přezkumu) proti rozhodnutím o stanovení daně na základě daňové kontroly k 31. 12. 2025 (korunové hodnoty uvedeny v tis. Kč)</t>
    </r>
  </si>
  <si>
    <r>
      <rPr>
        <b/>
        <i/>
        <sz val="10"/>
        <color rgb="FFD70C0F"/>
        <rFont val="Aptos Narrow"/>
        <family val="2"/>
      </rPr>
      <t>Tabulka 33</t>
    </r>
    <r>
      <rPr>
        <i/>
        <sz val="10"/>
        <color rgb="FFD70C0F"/>
        <rFont val="Aptos Narrow"/>
        <family val="2"/>
      </rPr>
      <t xml:space="preserve"> Počet a výsledky ostatních kontrolních úkonů s fiskálním efektem k 31. 12. 2025 (korunové hodnoty uvedeny v tis. Kč)</t>
    </r>
  </si>
  <si>
    <r>
      <rPr>
        <b/>
        <i/>
        <sz val="10"/>
        <color rgb="FFD70C0F"/>
        <rFont val="Aptos Narrow"/>
        <family val="2"/>
      </rPr>
      <t>Tabulka 34</t>
    </r>
    <r>
      <rPr>
        <i/>
        <sz val="10"/>
        <color rgb="FFD70C0F"/>
        <rFont val="Aptos Narrow"/>
        <family val="2"/>
      </rPr>
      <t xml:space="preserve"> Podněty předané finančními úřady orgánům činným v trestním řízení (korunové hodnoty uvedeny v mil. Kč)</t>
    </r>
  </si>
  <si>
    <r>
      <t>Tabulka 35</t>
    </r>
    <r>
      <rPr>
        <i/>
        <sz val="10"/>
        <color rgb="FFD70C0F"/>
        <rFont val="Aptos Narrow"/>
        <family val="2"/>
      </rPr>
      <t xml:space="preserve"> Vývoj nedoplatků za vybrané druhy příjmů včetně nedoplatků vzniklých neuhrazeným příslušenstvím daně (korunové hodnoty uvedeny v mil. Kč)</t>
    </r>
  </si>
  <si>
    <r>
      <t>Tabulka 36</t>
    </r>
    <r>
      <rPr>
        <i/>
        <sz val="10"/>
        <color rgb="FFD70C0F"/>
        <rFont val="Aptos Narrow"/>
        <family val="2"/>
      </rPr>
      <t xml:space="preserve"> Zástavní právo v období od 1. 1. do 31. 12. daného roku (korunové hodnoty uvedeny v mil. Kč)</t>
    </r>
  </si>
  <si>
    <r>
      <t>Tabulka 37</t>
    </r>
    <r>
      <rPr>
        <i/>
        <sz val="10"/>
        <color rgb="FFD70C0F"/>
        <rFont val="Aptos Narrow"/>
        <family val="2"/>
      </rPr>
      <t xml:space="preserve"> Zajištění úhrady na nesplatnou nebo dosud nestanovenou daň v období od 1. 1. do 31. 12. příslušného roku (korunové hodnoty uvedeny v mil. Kč)</t>
    </r>
  </si>
  <si>
    <r>
      <t>Tabulka 38</t>
    </r>
    <r>
      <rPr>
        <i/>
        <sz val="10"/>
        <color rgb="FFD70C0F"/>
        <rFont val="Aptos Narrow"/>
        <family val="2"/>
      </rPr>
      <t xml:space="preserve"> Vývoj objemu nedoplatků evidovaných, vymáhaných a vymožených (korunové hodnoty uvedeny v mil. Kč)</t>
    </r>
  </si>
  <si>
    <r>
      <t>Tabulka 39</t>
    </r>
    <r>
      <rPr>
        <i/>
        <sz val="10"/>
        <color rgb="FFD70C0F"/>
        <rFont val="Aptos Narrow"/>
        <family val="2"/>
      </rPr>
      <t xml:space="preserve"> Meziroční vývoj vymožených nedoplatků a jejich podíl na celkovém objemu nedoplatků (korunové hodnoty uvedeny v mil. Kč)</t>
    </r>
  </si>
  <si>
    <r>
      <t>Tabulka 40</t>
    </r>
    <r>
      <rPr>
        <i/>
        <sz val="10"/>
        <color rgb="FFD70C0F"/>
        <rFont val="Aptos Narrow"/>
        <family val="2"/>
      </rPr>
      <t xml:space="preserve"> Přehled vymáhaných a vymožených nedoplatků u vybraných druhů příjmů (korunové hodnoty uvedeny v mil. Kč)</t>
    </r>
  </si>
  <si>
    <r>
      <t>Tabulka 41</t>
    </r>
    <r>
      <rPr>
        <i/>
        <sz val="10"/>
        <color rgb="FFD70C0F"/>
        <rFont val="Aptos Narrow"/>
        <family val="2"/>
      </rPr>
      <t xml:space="preserve"> Vymáhané a vymožené nedoplatky podle vybraného způsobu vymáhání (korunové hodnoty uvedeny v mil. Kč)</t>
    </r>
  </si>
  <si>
    <r>
      <rPr>
        <b/>
        <i/>
        <sz val="10"/>
        <color rgb="FFD70C0F"/>
        <rFont val="Aptos Narrow"/>
        <family val="2"/>
      </rPr>
      <t>Tabulka 42</t>
    </r>
    <r>
      <rPr>
        <i/>
        <sz val="10"/>
        <color rgb="FFD70C0F"/>
        <rFont val="Aptos Narrow"/>
        <family val="2"/>
      </rPr>
      <t xml:space="preserve"> Žádosti o mezinárodní pomoc v letech 2024 a 2025</t>
    </r>
  </si>
  <si>
    <r>
      <rPr>
        <b/>
        <i/>
        <sz val="10"/>
        <color rgb="FFD70C0F"/>
        <rFont val="Aptos Narrow"/>
        <family val="2"/>
      </rPr>
      <t>Tabulka 44</t>
    </r>
    <r>
      <rPr>
        <i/>
        <sz val="10"/>
        <color rgb="FFD70C0F"/>
        <rFont val="Aptos Narrow"/>
        <family val="2"/>
      </rPr>
      <t xml:space="preserve"> Plnění limitu počtu zaměstnanců </t>
    </r>
  </si>
  <si>
    <r>
      <rPr>
        <b/>
        <i/>
        <sz val="10"/>
        <color rgb="FFD70C0F"/>
        <rFont val="Aptos Narrow"/>
        <family val="2"/>
      </rPr>
      <t>Tabulka 45</t>
    </r>
    <r>
      <rPr>
        <i/>
        <sz val="10"/>
        <color rgb="FFD70C0F"/>
        <rFont val="Aptos Narrow"/>
        <family val="2"/>
      </rPr>
      <t xml:space="preserve"> Evidenční počet zaměstnanců a jejich podíly v jednotlivých organizačních složkách (k 31. 12. daného roku)</t>
    </r>
  </si>
  <si>
    <r>
      <rPr>
        <b/>
        <i/>
        <sz val="10"/>
        <color rgb="FFD70C0F"/>
        <rFont val="Aptos Narrow"/>
        <family val="2"/>
      </rPr>
      <t>Tabulka 46</t>
    </r>
    <r>
      <rPr>
        <i/>
        <sz val="10"/>
        <color rgb="FFD70C0F"/>
        <rFont val="Aptos Narrow"/>
        <family val="2"/>
      </rPr>
      <t xml:space="preserve"> Počet nových a ukončených služebních a pracovních poměrů </t>
    </r>
  </si>
  <si>
    <r>
      <rPr>
        <b/>
        <i/>
        <sz val="10"/>
        <color rgb="FFD70C0F"/>
        <rFont val="Aptos Narrow"/>
        <family val="2"/>
      </rPr>
      <t>Tabulka 48</t>
    </r>
    <r>
      <rPr>
        <i/>
        <sz val="10"/>
        <color rgb="FFD70C0F"/>
        <rFont val="Aptos Narrow"/>
        <family val="2"/>
      </rPr>
      <t xml:space="preserve"> Odborný rozvoj zaměstnanců</t>
    </r>
  </si>
  <si>
    <r>
      <rPr>
        <b/>
        <i/>
        <sz val="10"/>
        <color rgb="FFD70C0F"/>
        <rFont val="Aptos Narrow"/>
        <family val="2"/>
      </rPr>
      <t>Tabulka 49</t>
    </r>
    <r>
      <rPr>
        <i/>
        <sz val="10"/>
        <color rgb="FFD70C0F"/>
        <rFont val="Aptos Narrow"/>
        <family val="2"/>
      </rPr>
      <t xml:space="preserve"> Příjmy a výdaje k 31. 12. příslušného roku (korunové hodnoty uvedeny v mil. Kč)</t>
    </r>
  </si>
  <si>
    <r>
      <rPr>
        <b/>
        <i/>
        <sz val="10"/>
        <color rgb="FFD70C0F"/>
        <rFont val="Aptos Narrow"/>
        <family val="2"/>
      </rPr>
      <t>Tabulka 50</t>
    </r>
    <r>
      <rPr>
        <i/>
        <sz val="10"/>
        <color rgb="FFD70C0F"/>
        <rFont val="Aptos Narrow"/>
        <family val="2"/>
      </rPr>
      <t xml:space="preserve"> Porovnání příjmů (korunové hodnoty uvedeny v mil. Kč)</t>
    </r>
  </si>
  <si>
    <r>
      <rPr>
        <b/>
        <i/>
        <sz val="10"/>
        <color rgb="FFD70C0F"/>
        <rFont val="Aptos Narrow"/>
        <family val="2"/>
      </rPr>
      <t>Tabulka 51</t>
    </r>
    <r>
      <rPr>
        <i/>
        <sz val="10"/>
        <color rgb="FFD70C0F"/>
        <rFont val="Aptos Narrow"/>
        <family val="2"/>
      </rPr>
      <t xml:space="preserve"> Porovnání výdajů (korunové hodnoty uvedeny v mil. Kč)</t>
    </r>
  </si>
  <si>
    <r>
      <rPr>
        <b/>
        <i/>
        <sz val="10"/>
        <color rgb="FFD70C0F"/>
        <rFont val="Aptos Narrow"/>
        <family val="2"/>
      </rPr>
      <t>Tabulka 52</t>
    </r>
    <r>
      <rPr>
        <i/>
        <sz val="10"/>
        <color rgb="FFD70C0F"/>
        <rFont val="Aptos Narrow"/>
        <family val="2"/>
      </rPr>
      <t xml:space="preserve"> Základní ukazatele hospodaření finanční správy (korunové hodnoty uvedeny v mil. Kč)</t>
    </r>
  </si>
  <si>
    <r>
      <rPr>
        <b/>
        <i/>
        <sz val="10"/>
        <color rgb="FFD70C0F"/>
        <rFont val="Aptos Narrow"/>
        <family val="2"/>
      </rPr>
      <t>Tabulka 53</t>
    </r>
    <r>
      <rPr>
        <i/>
        <sz val="10"/>
        <color rgb="FFD70C0F"/>
        <rFont val="Aptos Narrow"/>
        <family val="2"/>
      </rPr>
      <t xml:space="preserve"> Efektivnost ve vztahu k výdajům bez tvorby rezervního fondu (korunové hodnoty uvedeny v Kč)</t>
    </r>
  </si>
  <si>
    <r>
      <rPr>
        <b/>
        <i/>
        <sz val="10"/>
        <color rgb="FFD70C0F"/>
        <rFont val="Aptos Narrow"/>
        <family val="2"/>
      </rPr>
      <t>Tabulka 54</t>
    </r>
    <r>
      <rPr>
        <i/>
        <sz val="10"/>
        <color rgb="FFD70C0F"/>
        <rFont val="Aptos Narrow"/>
        <family val="2"/>
      </rPr>
      <t xml:space="preserve"> Nákladovost ve vztahu k výdajům bez tvorby rezervního fondu (korunové hodnoty uvedeny v Kč)</t>
    </r>
  </si>
  <si>
    <r>
      <rPr>
        <b/>
        <i/>
        <sz val="10"/>
        <color rgb="FFD70C0F"/>
        <rFont val="Aptos Narrow"/>
        <family val="2"/>
      </rPr>
      <t>Tabulka 55</t>
    </r>
    <r>
      <rPr>
        <i/>
        <sz val="10"/>
        <color rgb="FFD70C0F"/>
        <rFont val="Aptos Narrow"/>
        <family val="2"/>
      </rPr>
      <t xml:space="preserve"> Nákladovost vybraných daní k 31. 12. daného roku</t>
    </r>
  </si>
  <si>
    <r>
      <rPr>
        <b/>
        <i/>
        <sz val="10"/>
        <color rgb="FFD70C0F"/>
        <rFont val="Aptos Narrow"/>
        <family val="2"/>
      </rPr>
      <t>Tabulka 56</t>
    </r>
    <r>
      <rPr>
        <i/>
        <sz val="10"/>
        <color rgb="FFD70C0F"/>
        <rFont val="Aptos Narrow"/>
        <family val="2"/>
      </rPr>
      <t xml:space="preserve"> Počet poskytnutých informací dle zákona o svobodném přístupu k informacím za rok 2025</t>
    </r>
  </si>
  <si>
    <r>
      <rPr>
        <b/>
        <i/>
        <sz val="10"/>
        <color rgb="FFD70C0F"/>
        <rFont val="Aptos Narrow"/>
        <family val="2"/>
      </rPr>
      <t>Tabulka 57</t>
    </r>
    <r>
      <rPr>
        <i/>
        <sz val="10"/>
        <color rgb="FFD70C0F"/>
        <rFont val="Aptos Narrow"/>
        <family val="2"/>
      </rPr>
      <t xml:space="preserve"> Počet uplatněných žádostí subjektů údajů dle obecného nařízení o ochraně osobních údajů za rok 2025</t>
    </r>
  </si>
  <si>
    <r>
      <rPr>
        <b/>
        <i/>
        <sz val="10"/>
        <color rgb="FFD70C0F"/>
        <rFont val="Aptos Narrow"/>
        <family val="2"/>
      </rPr>
      <t>Tabulka P2</t>
    </r>
    <r>
      <rPr>
        <i/>
        <sz val="10"/>
        <color rgb="FFD70C0F"/>
        <rFont val="Aptos Narrow"/>
        <family val="2"/>
      </rPr>
      <t xml:space="preserve"> Důvody změn vyměřené DPPO z daňových přiznání v porovnávaných zdaňovacích obdobích</t>
    </r>
  </si>
  <si>
    <r>
      <t>Tabulka P3</t>
    </r>
    <r>
      <rPr>
        <i/>
        <sz val="10"/>
        <color rgb="FFD70C0F"/>
        <rFont val="Aptos Narrow"/>
        <family val="2"/>
      </rPr>
      <t xml:space="preserve"> Vývoj inkasa na DPPO z daňových přiznání dle jednotlivých finančních úřadů (korunové hodnoty uvedeny v mil. Kč)</t>
    </r>
  </si>
  <si>
    <r>
      <rPr>
        <b/>
        <i/>
        <sz val="10"/>
        <color rgb="FFD70C0F"/>
        <rFont val="Aptos Narrow"/>
        <family val="2"/>
      </rPr>
      <t>Tabulka P4</t>
    </r>
    <r>
      <rPr>
        <i/>
        <sz val="10"/>
        <color rgb="FFD70C0F"/>
        <rFont val="Aptos Narrow"/>
        <family val="2"/>
      </rPr>
      <t xml:space="preserve"> Přehled o podaných žalobách k soudu proti rozhodnutím orgánů finanční správy a o výsledcích řízení k 31. 12. 2025 (korunové hodnoty uvedeny v mil. Kč)</t>
    </r>
  </si>
  <si>
    <r>
      <rPr>
        <b/>
        <i/>
        <sz val="10"/>
        <color rgb="FFD70C0F"/>
        <rFont val="Aptos Narrow"/>
        <family val="2"/>
      </rPr>
      <t>Tabulka P5</t>
    </r>
    <r>
      <rPr>
        <i/>
        <sz val="10"/>
        <color rgb="FFD70C0F"/>
        <rFont val="Aptos Narrow"/>
        <family val="2"/>
      </rPr>
      <t xml:space="preserve"> Přehled o aktivních kasačních stížnostech u správních soudů a o výsledcích řízení k 31. 12. 2025 (korunové hodnoty uvedeny v mil. Kč)</t>
    </r>
  </si>
  <si>
    <r>
      <rPr>
        <b/>
        <i/>
        <sz val="10"/>
        <color rgb="FFD70C0F"/>
        <rFont val="Aptos Narrow"/>
        <family val="2"/>
      </rPr>
      <t>Tabulka P6</t>
    </r>
    <r>
      <rPr>
        <i/>
        <sz val="10"/>
        <color rgb="FFD70C0F"/>
        <rFont val="Aptos Narrow"/>
        <family val="2"/>
      </rPr>
      <t xml:space="preserve"> Přehled o pasivních kasačních stížnostech u správních soudů a o výsledcích řízení k 31. 12. 2025 (korunové hodnoty uvedeny v mil. Kč)</t>
    </r>
  </si>
  <si>
    <r>
      <rPr>
        <b/>
        <i/>
        <sz val="10"/>
        <color rgb="FFD70C0F"/>
        <rFont val="Aptos Narrow"/>
        <family val="2"/>
      </rPr>
      <t>Tabulka P9</t>
    </r>
    <r>
      <rPr>
        <i/>
        <sz val="10"/>
        <color rgb="FFD70C0F"/>
        <rFont val="Aptos Narrow"/>
        <family val="2"/>
      </rPr>
      <t xml:space="preserve"> Rozdělení zaměstnanců podle věku (k 31. 12. daného roku)</t>
    </r>
  </si>
  <si>
    <r>
      <rPr>
        <b/>
        <i/>
        <sz val="10"/>
        <color rgb="FFD70C0F"/>
        <rFont val="Aptos Narrow"/>
        <family val="2"/>
      </rPr>
      <t>Tabulka P10</t>
    </r>
    <r>
      <rPr>
        <i/>
        <sz val="10"/>
        <color rgb="FFD70C0F"/>
        <rFont val="Aptos Narrow"/>
        <family val="2"/>
      </rPr>
      <t xml:space="preserve"> Přehled délky trvání služebního a pracovního poměru odborných zaměstnanců (k 31. 12. daného roku)</t>
    </r>
  </si>
  <si>
    <r>
      <rPr>
        <b/>
        <i/>
        <sz val="10"/>
        <color rgb="FFD70C0F"/>
        <rFont val="Aptos Narrow"/>
        <family val="2"/>
      </rPr>
      <t>Tabulka P11</t>
    </r>
    <r>
      <rPr>
        <i/>
        <sz val="10"/>
        <color rgb="FFD70C0F"/>
        <rFont val="Aptos Narrow"/>
        <family val="2"/>
      </rPr>
      <t xml:space="preserve"> Počet odvolání ve vztahu k zákonu o státní službě</t>
    </r>
  </si>
  <si>
    <r>
      <rPr>
        <b/>
        <i/>
        <sz val="10"/>
        <color rgb="FFD70C0F"/>
        <rFont val="Aptos Narrow"/>
        <family val="2"/>
      </rPr>
      <t>Tabulka P12</t>
    </r>
    <r>
      <rPr>
        <i/>
        <sz val="10"/>
        <color rgb="FFD70C0F"/>
        <rFont val="Aptos Narrow"/>
        <family val="2"/>
      </rPr>
      <t xml:space="preserve"> Případy napadení zaměstnanců (ohlášené a zaznamenané formy)</t>
    </r>
  </si>
  <si>
    <r>
      <rPr>
        <b/>
        <i/>
        <sz val="10"/>
        <color rgb="FFD70C0F"/>
        <rFont val="Aptos Narrow"/>
        <family val="2"/>
      </rPr>
      <t>Tabulka P13</t>
    </r>
    <r>
      <rPr>
        <i/>
        <sz val="10"/>
        <color rgb="FFD70C0F"/>
        <rFont val="Aptos Narrow"/>
        <family val="2"/>
      </rPr>
      <t xml:space="preserve"> Nárokovaná pomoc poskytnutá zaměstnancům</t>
    </r>
  </si>
  <si>
    <r>
      <rPr>
        <b/>
        <i/>
        <sz val="10"/>
        <color rgb="FFD70C0F"/>
        <rFont val="Aptos Narrow"/>
        <family val="2"/>
      </rPr>
      <t>Tabulka P14</t>
    </r>
    <r>
      <rPr>
        <i/>
        <sz val="10"/>
        <color rgb="FFD70C0F"/>
        <rFont val="Aptos Narrow"/>
        <family val="2"/>
      </rPr>
      <t xml:space="preserve"> Trestní oznámení v souvislosti s napadením zaměstnance</t>
    </r>
  </si>
  <si>
    <r>
      <rPr>
        <b/>
        <i/>
        <sz val="10"/>
        <color rgb="FFD70C0F"/>
        <rFont val="Aptos Narrow"/>
        <family val="2"/>
      </rPr>
      <t>Tabulka P15</t>
    </r>
    <r>
      <rPr>
        <i/>
        <sz val="10"/>
        <color rgb="FFD70C0F"/>
        <rFont val="Aptos Narrow"/>
        <family val="2"/>
      </rPr>
      <t xml:space="preserve"> Čerpání rozpočtu ostatních běžných výdajů podle podseskupení (korunové hodnoty uvedeny v mil. Kč)</t>
    </r>
  </si>
  <si>
    <r>
      <rPr>
        <b/>
        <i/>
        <sz val="10"/>
        <color rgb="FFD70C0F"/>
        <rFont val="Aptos Narrow"/>
        <family val="2"/>
      </rPr>
      <t>Tabulka P16</t>
    </r>
    <r>
      <rPr>
        <i/>
        <sz val="10"/>
        <color rgb="FFD70C0F"/>
        <rFont val="Aptos Narrow"/>
        <family val="2"/>
      </rPr>
      <t xml:space="preserve"> Srovnání kapitálových výdajů (korunové hodnoty uvedeny v mil. Kč)</t>
    </r>
  </si>
  <si>
    <r>
      <rPr>
        <b/>
        <i/>
        <sz val="10"/>
        <color rgb="FFD70C0F"/>
        <rFont val="Aptos Narrow"/>
        <family val="2"/>
      </rPr>
      <t>Tabulka P17</t>
    </r>
    <r>
      <rPr>
        <i/>
        <sz val="10"/>
        <color rgb="FFD70C0F"/>
        <rFont val="Aptos Narrow"/>
        <family val="2"/>
      </rPr>
      <t xml:space="preserve"> Hospodaření s prostředky na ICT (korunové hodnoty uvedeny v mil. Kč)</t>
    </r>
  </si>
  <si>
    <r>
      <rPr>
        <b/>
        <i/>
        <sz val="10"/>
        <color rgb="FFD70C0F"/>
        <rFont val="Aptos Narrow"/>
        <family val="2"/>
      </rPr>
      <t>Tabulka P18</t>
    </r>
    <r>
      <rPr>
        <i/>
        <sz val="10"/>
        <color rgb="FFD70C0F"/>
        <rFont val="Aptos Narrow"/>
        <family val="2"/>
      </rPr>
      <t xml:space="preserve"> Přehled výdajů na ICT (korunové hodnoty uvedeny v mil. Kč)</t>
    </r>
  </si>
  <si>
    <r>
      <rPr>
        <b/>
        <i/>
        <sz val="10"/>
        <color rgb="FFD70C0F"/>
        <rFont val="Aptos Narrow"/>
        <family val="2"/>
      </rPr>
      <t>Tabulka P19</t>
    </r>
    <r>
      <rPr>
        <i/>
        <sz val="10"/>
        <color rgb="FFD70C0F"/>
        <rFont val="Aptos Narrow"/>
        <family val="2"/>
      </rPr>
      <t xml:space="preserve"> Upravené ukazatele o nákladovosti srovnatelné s jinými zeměmi (korunové hodnoty uvedeny v mil. Kč)</t>
    </r>
  </si>
  <si>
    <r>
      <rPr>
        <b/>
        <i/>
        <sz val="10"/>
        <color rgb="FFD70C0F"/>
        <rFont val="Aptos Narrow"/>
        <family val="2"/>
      </rPr>
      <t>Tabulka P20</t>
    </r>
    <r>
      <rPr>
        <i/>
        <sz val="10"/>
        <color rgb="FFD70C0F"/>
        <rFont val="Aptos Narrow"/>
        <family val="2"/>
      </rPr>
      <t xml:space="preserve"> Podání vyřizovaná podle daňového řádu k 31. 12. 2025</t>
    </r>
  </si>
  <si>
    <r>
      <rPr>
        <b/>
        <i/>
        <sz val="10"/>
        <color rgb="FFD70C0F"/>
        <rFont val="Aptos Narrow"/>
        <family val="2"/>
      </rPr>
      <t>Tabulka P21</t>
    </r>
    <r>
      <rPr>
        <i/>
        <sz val="10"/>
        <color rgb="FFD70C0F"/>
        <rFont val="Aptos Narrow"/>
        <family val="2"/>
      </rPr>
      <t xml:space="preserve"> Podněty nebo oznámení a ostatní podání k 31. 12. 2025</t>
    </r>
  </si>
  <si>
    <t>Rozdíl
(inkaso-daňová povinnost)</t>
  </si>
  <si>
    <t>Výtěžnost
(inkaso/daňová povinnost)</t>
  </si>
  <si>
    <t>Index
(2025/2024)</t>
  </si>
  <si>
    <t>Rozdíl
(2025-2024)</t>
  </si>
  <si>
    <r>
      <rPr>
        <i/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Spotřební daň z lihu – nedoplatky z období, kdy tuto daň spravovala finanční správa.</t>
    </r>
  </si>
  <si>
    <t xml:space="preserve">          z toho DPFO ze závislé činnosti</t>
  </si>
  <si>
    <r>
      <t xml:space="preserve">          z toho KB</t>
    </r>
    <r>
      <rPr>
        <vertAlign val="superscript"/>
        <sz val="10"/>
        <color rgb="FF000000"/>
        <rFont val="Aptos Narrow"/>
        <family val="2"/>
      </rPr>
      <t>*</t>
    </r>
  </si>
  <si>
    <t xml:space="preserve">          z toho KB*</t>
  </si>
  <si>
    <r>
      <rPr>
        <i/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KB je údaj týkající se kompenzačního bonusu pro fyzické osoby.</t>
    </r>
  </si>
  <si>
    <r>
      <t>Tabulka 18</t>
    </r>
    <r>
      <rPr>
        <i/>
        <sz val="10"/>
        <color rgb="FFD70C0F"/>
        <rFont val="Aptos Narrow"/>
        <family val="2"/>
      </rPr>
      <t xml:space="preserve"> Vývoj počtu daňových přiznání s dílčím základem daně dle § 6 zákona o daních z příjmů</t>
    </r>
  </si>
  <si>
    <t>Položka „Daň z hazardu celkem“ zahrnuje: Daň z hazardních her dle § 3 odst. 1 písm. a), b), c), d), f), g), h) zákona o dani z hazardních her, Daň z technických her, Příslušenství daně z hazardních her, Odvod z loterií a jiných podobných her dle § 41b odst. 1 zákona o loteriích, Odvod z výherních hracích přístrojů a jiných technických herních zařízení dle § 41b odst. 2, 3 a 4 zákona o loteriích, Daň z hazardních her – z ostatních hazardních her, Daň z hazardních her – z ostatních technických her, Daň z hazardních her – z internetových her, Daň z hazardních her - provozovaných bez základního povolení nebo ohlášení a Daň z hazardních her – příslušenství daně platné pro zdaňovací období od 1. 1. 2024.  </t>
  </si>
  <si>
    <t>Celkem posečkáno</t>
  </si>
  <si>
    <r>
      <t>Z toho v budoucích letech</t>
    </r>
    <r>
      <rPr>
        <b/>
        <vertAlign val="superscript"/>
        <sz val="10"/>
        <color rgb="FF0C3377"/>
        <rFont val="Aptos Narrow"/>
        <family val="2"/>
      </rPr>
      <t>*</t>
    </r>
  </si>
  <si>
    <t>DPPO z přiznání</t>
  </si>
  <si>
    <r>
      <rPr>
        <i/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 xml:space="preserve">Celkový objem posečkané daně a dalších příjmů splatných v období po 31. 12. 2025. </t>
    </r>
  </si>
  <si>
    <t>6 299</t>
  </si>
  <si>
    <t>8 131</t>
  </si>
  <si>
    <t>10 024</t>
  </si>
  <si>
    <t>Finanční správa při zpracování údajů ohledně zajišťovacích příkazů využila v roce 2025 nový metodický postup a z důvodu srovnatelnosti dat v celé časové řadě upravila použitým metodickým postupem i data prezentovaná za roky 2020 až 2024.</t>
  </si>
  <si>
    <t>Vymáháno</t>
  </si>
  <si>
    <t>Úspěšnost</t>
  </si>
  <si>
    <r>
      <t>Daň z nabytí nemovitých věcí</t>
    </r>
    <r>
      <rPr>
        <vertAlign val="superscript"/>
        <sz val="10"/>
        <color rgb="FF000000"/>
        <rFont val="Aptos Narrow"/>
        <family val="2"/>
      </rPr>
      <t>**</t>
    </r>
  </si>
  <si>
    <r>
      <t>Daň dědická, darovací a z převodu nemovitostí</t>
    </r>
    <r>
      <rPr>
        <vertAlign val="superscript"/>
        <sz val="10"/>
        <color rgb="FF000000"/>
        <rFont val="Aptos Narrow"/>
        <family val="2"/>
      </rPr>
      <t>*</t>
    </r>
  </si>
  <si>
    <r>
      <rPr>
        <i/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 xml:space="preserve">Případy, kdy předmět daně vznikl do 31. 12. 2013. </t>
    </r>
  </si>
  <si>
    <r>
      <rPr>
        <i/>
        <vertAlign val="superscript"/>
        <sz val="10"/>
        <color theme="2" tint="-0.499984740745262"/>
        <rFont val="Aptos Narrow"/>
        <family val="2"/>
      </rPr>
      <t>**</t>
    </r>
    <r>
      <rPr>
        <i/>
        <sz val="10"/>
        <color theme="2" tint="-0.499984740745262"/>
        <rFont val="Aptos Narrow"/>
        <family val="2"/>
      </rPr>
      <t xml:space="preserve">Případy, kdy předmět daně vznikl po 1. 1. 2014, do 26. 9. 2020, kdy došlo ke zrušení daně z nabytí nemovitých věcí. </t>
    </r>
  </si>
  <si>
    <t>Schválený počet systemizovaných míst k 31. 12. daného roku</t>
  </si>
  <si>
    <r>
      <t>Vstupní vzdělávání úvodní</t>
    </r>
    <r>
      <rPr>
        <vertAlign val="superscript"/>
        <sz val="10"/>
        <rFont val="Aptos Narrow"/>
        <family val="2"/>
      </rPr>
      <t>*</t>
    </r>
  </si>
  <si>
    <r>
      <rPr>
        <i/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Vstupní vzdělávání úvodní se skládá ze tří částí: teoretické, profesní (daňové) a praktické (ADIS a IS ve finanční správě). Nový zaměstnanec zpravidla absolvuje všechny tři úvodní vzdělávací akce.</t>
    </r>
  </si>
  <si>
    <t xml:space="preserve">      z toho
      Harfa Business Center</t>
  </si>
  <si>
    <t xml:space="preserve">       z toho
       ICT</t>
  </si>
  <si>
    <t xml:space="preserve">      z toho
     běžné ICT mimo prog.</t>
  </si>
  <si>
    <t xml:space="preserve">     z toho
     ost. běžné mimo ICT</t>
  </si>
  <si>
    <t xml:space="preserve">     z toho
     programy</t>
  </si>
  <si>
    <r>
      <t>Počet zaměstnanců</t>
    </r>
    <r>
      <rPr>
        <vertAlign val="superscript"/>
        <sz val="10"/>
        <rFont val="Aptos Narrow"/>
        <family val="2"/>
      </rPr>
      <t>**</t>
    </r>
  </si>
  <si>
    <r>
      <t>Nedaňové příjmy</t>
    </r>
    <r>
      <rPr>
        <vertAlign val="superscript"/>
        <sz val="10"/>
        <rFont val="Aptos Narrow"/>
        <family val="2"/>
      </rPr>
      <t>*</t>
    </r>
    <r>
      <rPr>
        <sz val="10"/>
        <rFont val="Aptos Narrow"/>
        <family val="2"/>
      </rPr>
      <t xml:space="preserve"> kap. 312 (Ministerstvo financí)</t>
    </r>
  </si>
  <si>
    <r>
      <t>DPFO ze závislé činnosti</t>
    </r>
    <r>
      <rPr>
        <vertAlign val="superscript"/>
        <sz val="10"/>
        <rFont val="Aptos Narrow"/>
        <family val="2"/>
      </rPr>
      <t>****</t>
    </r>
  </si>
  <si>
    <r>
      <t>Daň z hazardu celkem</t>
    </r>
    <r>
      <rPr>
        <vertAlign val="superscript"/>
        <sz val="10"/>
        <rFont val="Aptos Narrow"/>
        <family val="2"/>
      </rPr>
      <t>*****</t>
    </r>
  </si>
  <si>
    <r>
      <rPr>
        <vertAlign val="superscript"/>
        <sz val="10"/>
        <color rgb="FF333333"/>
        <rFont val="Aptos Narrow"/>
        <family val="2"/>
      </rPr>
      <t>****</t>
    </r>
    <r>
      <rPr>
        <i/>
        <sz val="10"/>
        <color rgb="FF333333"/>
        <rFont val="Aptos Narrow"/>
        <family val="2"/>
      </rPr>
      <t>V DPFO ze závislé činnosti je zahrnuta daň z příjmů srážkou dle zvláštní sazby (kompenzační bonus není zahrnut).</t>
    </r>
  </si>
  <si>
    <r>
      <rPr>
        <vertAlign val="superscript"/>
        <sz val="10"/>
        <color rgb="FF333333"/>
        <rFont val="Aptos Narrow"/>
        <family val="2"/>
      </rPr>
      <t>*****</t>
    </r>
    <r>
      <rPr>
        <i/>
        <sz val="10"/>
        <color rgb="FF333333"/>
        <rFont val="Aptos Narrow"/>
        <family val="2"/>
      </rPr>
      <t>V dani z hazardu celkem není zahrnuta již minimální hodnota odvodů z loterií.</t>
    </r>
  </si>
  <si>
    <r>
      <rPr>
        <vertAlign val="superscript"/>
        <sz val="10"/>
        <color rgb="FF333333"/>
        <rFont val="Aptos Narrow"/>
        <family val="2"/>
      </rPr>
      <t>*</t>
    </r>
    <r>
      <rPr>
        <i/>
        <sz val="10"/>
        <color rgb="FF333333"/>
        <rFont val="Aptos Narrow"/>
        <family val="2"/>
      </rPr>
      <t>Příjmy celkem: inkaso jednotlivých daní.</t>
    </r>
  </si>
  <si>
    <r>
      <rPr>
        <vertAlign val="superscript"/>
        <sz val="10"/>
        <color rgb="FF333333"/>
        <rFont val="Aptos Narrow"/>
        <family val="2"/>
      </rPr>
      <t>**</t>
    </r>
    <r>
      <rPr>
        <i/>
        <sz val="10"/>
        <color rgb="FF333333"/>
        <rFont val="Aptos Narrow"/>
        <family val="2"/>
      </rPr>
      <t>Výdaje celkem: výdaje běžné (včetně mzdových) a kapitálové, rozpočítané k jednotlivým daním vahou zjištěnou z personálního zajištění.</t>
    </r>
  </si>
  <si>
    <r>
      <rPr>
        <vertAlign val="superscript"/>
        <sz val="10"/>
        <color rgb="FF333333"/>
        <rFont val="Aptos Narrow"/>
        <family val="2"/>
      </rPr>
      <t>***</t>
    </r>
    <r>
      <rPr>
        <i/>
        <sz val="10"/>
        <color rgb="FF333333"/>
        <rFont val="Aptos Narrow"/>
        <family val="2"/>
      </rPr>
      <t>Nákladový ukazatel na 100 Kč příjmů: výdaje celkem/příjmy celkem × 100.</t>
    </r>
  </si>
  <si>
    <t>+4,9</t>
  </si>
  <si>
    <r>
      <rPr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Počet žalob podaných od začátku roku.</t>
    </r>
  </si>
  <si>
    <r>
      <rPr>
        <vertAlign val="superscript"/>
        <sz val="10"/>
        <color theme="2" tint="-0.499984740745262"/>
        <rFont val="Aptos Narrow"/>
        <family val="2"/>
      </rPr>
      <t>**</t>
    </r>
    <r>
      <rPr>
        <i/>
        <sz val="10"/>
        <color theme="2" tint="-0.499984740745262"/>
        <rFont val="Aptos Narrow"/>
        <family val="2"/>
      </rPr>
      <t>Včetně případů předchozích let.</t>
    </r>
  </si>
  <si>
    <r>
      <rPr>
        <vertAlign val="superscript"/>
        <sz val="10"/>
        <color theme="2" tint="-0.499984740745262"/>
        <rFont val="Aptos Narrow"/>
        <family val="2"/>
      </rPr>
      <t>***</t>
    </r>
    <r>
      <rPr>
        <i/>
        <sz val="10"/>
        <color theme="2" tint="-0.499984740745262"/>
        <rFont val="Aptos Narrow"/>
        <family val="2"/>
      </rPr>
      <t>Včetně opakovaných rozhodnutí krajského soudu/městského soudu.</t>
    </r>
  </si>
  <si>
    <r>
      <rPr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Počet kasačních stížností podaných od začátku roku.</t>
    </r>
  </si>
  <si>
    <r>
      <rPr>
        <vertAlign val="superscript"/>
        <sz val="10"/>
        <color theme="2" tint="-0.499984740745262"/>
        <rFont val="Aptos Narrow"/>
        <family val="2"/>
      </rPr>
      <t>***</t>
    </r>
    <r>
      <rPr>
        <i/>
        <sz val="10"/>
        <color theme="2" tint="-0.499984740745262"/>
        <rFont val="Aptos Narrow"/>
        <family val="2"/>
      </rPr>
      <t>Včetně opakovaných rozhodnutí Nejvyššího správního soudu.</t>
    </r>
  </si>
  <si>
    <r>
      <t>2025</t>
    </r>
    <r>
      <rPr>
        <b/>
        <vertAlign val="superscript"/>
        <sz val="10"/>
        <color rgb="FF0C3377"/>
        <rFont val="Aptos Narrow"/>
        <family val="2"/>
      </rPr>
      <t>*</t>
    </r>
  </si>
  <si>
    <r>
      <rPr>
        <i/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Skutečnost roku 2025 je ovlivněna výdaji ve výši 987,0 mil. Kč, které byly vynaloženy na nákup objektu Harfa Business Center.</t>
    </r>
  </si>
  <si>
    <t>Upraveným rozpočtem je schválený rozpočet za oblast ICT upravený rozpočtovými opatřeními (například navýšením nebo posílením rozpočtu z Ministerstva financí). Celkovým rozpočtem je upravený rozpočet navýšený o zapojené nároky z nespotřebovaných výdajů, případně mimorozpočtové zdroje.</t>
  </si>
  <si>
    <r>
      <rPr>
        <i/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Nákup materiálu, DDHM, služby telekomunikací, ostatní služby, opravy a udržování.</t>
    </r>
  </si>
  <si>
    <t xml:space="preserve">     z toho ADIS</t>
  </si>
  <si>
    <t xml:space="preserve">     z toho AVIS</t>
  </si>
  <si>
    <t xml:space="preserve">     z toho VEMA</t>
  </si>
  <si>
    <t xml:space="preserve">     z toho ostatní</t>
  </si>
  <si>
    <r>
      <t>Výdaje na 100 Kč upravených příjmů</t>
    </r>
    <r>
      <rPr>
        <vertAlign val="superscript"/>
        <sz val="10"/>
        <rFont val="Aptos Narrow"/>
        <family val="2"/>
      </rPr>
      <t>*</t>
    </r>
    <r>
      <rPr>
        <sz val="10"/>
        <rFont val="Aptos Narrow"/>
        <family val="2"/>
      </rPr>
      <t xml:space="preserve"> (v Kč)</t>
    </r>
  </si>
  <si>
    <r>
      <rPr>
        <i/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Nákladovost ve vztahu k výdajům bez tvorby rezervního fondu.</t>
    </r>
  </si>
  <si>
    <r>
      <t>Tabulka P7</t>
    </r>
    <r>
      <rPr>
        <i/>
        <sz val="10"/>
        <color rgb="FFD70C0F"/>
        <rFont val="Aptos Narrow"/>
        <family val="2"/>
      </rPr>
      <t xml:space="preserve"> Vývoj plateb došlých a odeslaných z účtů finančních úřadů k 31. 12. daného roku (korunové hodnoty uvedeny v mil. Kč)</t>
    </r>
  </si>
  <si>
    <r>
      <t>Tabulka P8</t>
    </r>
    <r>
      <rPr>
        <i/>
        <sz val="10"/>
        <color rgb="FFD70C0F"/>
        <rFont val="Aptos Narrow"/>
        <family val="2"/>
      </rPr>
      <t xml:space="preserve"> Vývoj finančních prostředků převedených finančními úřady různým typům příjemců (korunové údaje uvedeny v mil. Kč)</t>
    </r>
  </si>
  <si>
    <r>
      <t>Dosud
nerozhodnuto</t>
    </r>
    <r>
      <rPr>
        <b/>
        <vertAlign val="superscript"/>
        <sz val="10"/>
        <color rgb="FF0C3377"/>
        <rFont val="Aptos Narrow"/>
        <family val="2"/>
      </rPr>
      <t>**</t>
    </r>
  </si>
  <si>
    <r>
      <t>Počet
případů</t>
    </r>
    <r>
      <rPr>
        <b/>
        <vertAlign val="superscript"/>
        <sz val="10"/>
        <color rgb="FF0C3377"/>
        <rFont val="Aptos Narrow"/>
        <family val="2"/>
      </rPr>
      <t>*</t>
    </r>
  </si>
  <si>
    <r>
      <t>Spotřební daně</t>
    </r>
    <r>
      <rPr>
        <vertAlign val="superscript"/>
        <sz val="10"/>
        <color theme="1"/>
        <rFont val="Aptos Narrow"/>
        <family val="2"/>
      </rPr>
      <t>*</t>
    </r>
  </si>
  <si>
    <r>
      <t>Tabulka 6</t>
    </r>
    <r>
      <rPr>
        <i/>
        <sz val="10"/>
        <color rgb="FFD70C0F"/>
        <rFont val="Aptos Narrow"/>
        <family val="2"/>
      </rPr>
      <t xml:space="preserve"> Vývoj daňové mezery DPH v České republice</t>
    </r>
  </si>
  <si>
    <r>
      <t>VAT Gap (Evropská komise)</t>
    </r>
    <r>
      <rPr>
        <vertAlign val="superscript"/>
        <sz val="10"/>
        <color rgb="FF000000"/>
        <rFont val="Aptos Narrow"/>
        <family val="2"/>
      </rPr>
      <t>*</t>
    </r>
  </si>
  <si>
    <r>
      <rPr>
        <i/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Zdrojem dat EU VAT Gap Report (při zpracování Výroční zprávy Finanční České republiky v červnu 2026 nebyl k dispozici odhad za rok 2024).</t>
    </r>
  </si>
  <si>
    <r>
      <t>Tabulka 7</t>
    </r>
    <r>
      <rPr>
        <i/>
        <sz val="10"/>
        <color rgb="FFD70C0F"/>
        <rFont val="Aptos Narrow"/>
        <family val="2"/>
      </rPr>
      <t xml:space="preserve"> Vývoj DPH přiznané a vyměřené celkem (korunové hodnoty uvedeny v mil. Kč)</t>
    </r>
  </si>
  <si>
    <t xml:space="preserve">     z toho DPFO z daňových přiznání</t>
  </si>
  <si>
    <t xml:space="preserve">     z toho paušální DPFO</t>
  </si>
  <si>
    <t xml:space="preserve">     z toho DPFO daňových přiznání</t>
  </si>
  <si>
    <t>Daňový bonus dle daňových přiznání k DPFO</t>
  </si>
  <si>
    <t>Daňové zvýhodnění dle daňových přiznání k DPFO</t>
  </si>
  <si>
    <t xml:space="preserve">     z toho DP FO z daňových přiznání</t>
  </si>
  <si>
    <t xml:space="preserve">     z toho DP FO v paušálním režimu</t>
  </si>
  <si>
    <t>Způsob vyřízení odvolání</t>
  </si>
  <si>
    <r>
      <rPr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Zamítnuto u finančního úřadu dle § 113 odst. 1 písm. c) daňového řádu.</t>
    </r>
  </si>
  <si>
    <r>
      <rPr>
        <vertAlign val="superscript"/>
        <sz val="10"/>
        <color theme="2" tint="-0.499984740745262"/>
        <rFont val="Aptos Narrow"/>
        <family val="2"/>
      </rPr>
      <t>*</t>
    </r>
    <r>
      <rPr>
        <sz val="10"/>
        <color theme="2" tint="-0.499984740745262"/>
        <rFont val="Aptos Narrow"/>
        <family val="2"/>
      </rPr>
      <t xml:space="preserve"> </t>
    </r>
    <r>
      <rPr>
        <i/>
        <sz val="10"/>
        <color theme="2" tint="-0.499984740745262"/>
        <rFont val="Aptos Narrow"/>
        <family val="2"/>
      </rPr>
      <t xml:space="preserve">Vyhověno ve prospěch daňového subjektu a rozdílně od sporné částky: </t>
    </r>
  </si>
  <si>
    <r>
      <rPr>
        <vertAlign val="superscript"/>
        <sz val="10"/>
        <color theme="2" tint="-0.499984740745262"/>
        <rFont val="Aptos Narrow"/>
        <family val="2"/>
      </rPr>
      <t>**</t>
    </r>
    <r>
      <rPr>
        <sz val="10"/>
        <color theme="2" tint="-0.499984740745262"/>
        <rFont val="Aptos Narrow"/>
        <family val="2"/>
      </rPr>
      <t xml:space="preserve"> </t>
    </r>
    <r>
      <rPr>
        <i/>
        <sz val="10"/>
        <color theme="2" tint="-0.499984740745262"/>
        <rFont val="Aptos Narrow"/>
        <family val="2"/>
      </rPr>
      <t xml:space="preserve">Rozhodnuto v neprospěch daňového subjektu na spornou částku: </t>
    </r>
  </si>
  <si>
    <r>
      <rPr>
        <vertAlign val="superscript"/>
        <sz val="10"/>
        <color theme="2" tint="-0.499984740745262"/>
        <rFont val="Aptos Narrow"/>
        <family val="2"/>
      </rPr>
      <t>***</t>
    </r>
    <r>
      <rPr>
        <sz val="10"/>
        <color theme="2" tint="-0.499984740745262"/>
        <rFont val="Aptos Narrow"/>
        <family val="2"/>
      </rPr>
      <t xml:space="preserve"> </t>
    </r>
    <r>
      <rPr>
        <i/>
        <sz val="10"/>
        <color theme="2" tint="-0.499984740745262"/>
        <rFont val="Aptos Narrow"/>
        <family val="2"/>
      </rPr>
      <t>Ostatní: dle daňového řádu, zákona o rozpočtových pravidlech, zákona o kompenzačním bonusu 1, zákona o kompenzačním bonusu 2.</t>
    </r>
  </si>
  <si>
    <t>Vyhověno ve sporné částce</t>
  </si>
  <si>
    <t xml:space="preserve">          počet – počet odvolání, kterým bylo vyhověno částečně nebo nad rámec sporné částky, </t>
  </si>
  <si>
    <t xml:space="preserve">          zamítnuto – výše sporné částky, v níž nebylo vyhověno, </t>
  </si>
  <si>
    <t xml:space="preserve">          vyhověno – výše sporné částky, v níž bylo vyhověno (včetně částky nad rámec sporné částky).</t>
  </si>
  <si>
    <t xml:space="preserve">          počet – počet odvolání, o kterých bylo rozhodnuto v neprospěch daňového subjektu a vyměřená (doměřená) částka po odvolacím řízení je vyšší než částka v odvoláním napadeném platebním výměru, </t>
  </si>
  <si>
    <t xml:space="preserve">          rozdíl – rozdíl mezi výslednou (navýšenou) spornou částkou a spornou částkou uvedenou v odvolání.</t>
  </si>
  <si>
    <t>DPFO z daňových přiznání</t>
  </si>
  <si>
    <t>Nedoplatky kumulované k 31. 12. daného roku</t>
  </si>
  <si>
    <t>Nedoplatky vymáhané k 31. 12. daného roku</t>
  </si>
  <si>
    <t>Nedoplatky vymožené 1. 1. až 31. 12. daného roku</t>
  </si>
  <si>
    <r>
      <t>Tabulka 43</t>
    </r>
    <r>
      <rPr>
        <i/>
        <sz val="10"/>
        <color rgb="FFD70C0F"/>
        <rFont val="Aptos Narrow"/>
        <family val="2"/>
      </rPr>
      <t xml:space="preserve"> Finanční prostředky převedené v roce 2025 do rozpočtů a fondů (korunové hodnoty uvedeny v mil. Kč)</t>
    </r>
  </si>
  <si>
    <t xml:space="preserve">     z toho nájemné Harfa Business Center</t>
  </si>
  <si>
    <t xml:space="preserve">     z toho běžné výdaje</t>
  </si>
  <si>
    <r>
      <rPr>
        <vertAlign val="superscript"/>
        <sz val="10"/>
        <color theme="2" tint="-0.499984740745262"/>
        <rFont val="Aptos Narrow"/>
        <family val="2"/>
      </rPr>
      <t>*</t>
    </r>
    <r>
      <rPr>
        <i/>
        <sz val="10"/>
        <color theme="2" tint="-0.499984740745262"/>
        <rFont val="Aptos Narrow"/>
        <family val="2"/>
      </rPr>
      <t>Zahrnuje i kapitálové příjmy a přijaté transfery.</t>
    </r>
  </si>
  <si>
    <r>
      <rPr>
        <i/>
        <vertAlign val="superscript"/>
        <sz val="10"/>
        <color theme="2" tint="-0.499984740745262"/>
        <rFont val="Aptos Narrow"/>
        <family val="2"/>
      </rPr>
      <t>**</t>
    </r>
    <r>
      <rPr>
        <i/>
        <sz val="10"/>
        <color theme="2" tint="-0.499984740745262"/>
        <rFont val="Aptos Narrow"/>
        <family val="2"/>
      </rPr>
      <t>Průměrný přepočtený evidenční počet zaměstnanců.</t>
    </r>
  </si>
  <si>
    <r>
      <t>Tabulka P1</t>
    </r>
    <r>
      <rPr>
        <i/>
        <sz val="10"/>
        <color rgb="FFD70C0F"/>
        <rFont val="Aptos Narrow"/>
        <family val="2"/>
      </rPr>
      <t xml:space="preserve"> Vývoj inkasa DPH celkem dle jednotlivých finančních úřadů (korunové hodnoty uvedeny v mil. Kč)</t>
    </r>
  </si>
  <si>
    <t>Vliv změn na daň vyměřenou za předchozí zdaňovací období v mil. Kč</t>
  </si>
  <si>
    <t>Více než 5</t>
  </si>
  <si>
    <t>1 až 5</t>
  </si>
  <si>
    <t xml:space="preserve">Méně než 1 </t>
  </si>
  <si>
    <t>Plánovaná výše průměrného měsíčního platu</t>
  </si>
  <si>
    <t>Průměrný měsíční plat</t>
  </si>
  <si>
    <t>Přiznaný průměrný tarifní plat</t>
  </si>
  <si>
    <t>Podíl přiznaného průměrného tarifního platu k průměrnému měsíčnímu platu</t>
  </si>
  <si>
    <r>
      <rPr>
        <b/>
        <i/>
        <sz val="10"/>
        <color rgb="FFD70C0F"/>
        <rFont val="Aptos Narrow"/>
        <family val="2"/>
      </rPr>
      <t>Tabulka 47</t>
    </r>
    <r>
      <rPr>
        <i/>
        <sz val="10"/>
        <color rgb="FFD70C0F"/>
        <rFont val="Aptos Narrow"/>
        <family val="2"/>
      </rPr>
      <t xml:space="preserve"> Vývoj platů (výše platů uvedeny v Kč)</t>
    </r>
  </si>
  <si>
    <t>Procentuální údaj u vymáhaných nedoplatků udává podíl objemu nedoplatků ve vymáhání na předmětné dani k celkovému objemu vymáhaných nedoplatků a procentuální údaj u nedoplatků vymožených udává podíl vymožených nedoplatků na předmětné dani k celkovému objemu nedoplatků vymožených vymáhacími úkony.</t>
  </si>
  <si>
    <t>schválený</t>
  </si>
  <si>
    <t>upravený</t>
  </si>
  <si>
    <t>celkový</t>
  </si>
  <si>
    <t>čerpání rozpočtu</t>
  </si>
  <si>
    <t>čerpání NNV</t>
  </si>
  <si>
    <t>čerpání celkem</t>
  </si>
  <si>
    <t>Tabulka 6 Vývoj daňové mezery DPH v České republice</t>
  </si>
  <si>
    <t>Tabulka 7 Vývoj DPH přiznané a vyměřené celkem (korunové hodnoty uvedeny v mil. Kč)</t>
  </si>
  <si>
    <t>Tabulka 18 Vývoj počtu daňových přiznání s dílčím základem daně dle § 6 zákona o daních z příjmů</t>
  </si>
  <si>
    <t>Tabulka 43 Finanční prostředky převedené v roce 2025 do rozpočtů a fondů (korunové hodnoty uvedeny v mil. Kč)</t>
  </si>
  <si>
    <t>Tabulka 47 Vývoj platů (výše platů uvedeny v Kč)</t>
  </si>
  <si>
    <t>Tabulka P1 Vývoj inkasa DPH celkem dle jednotlivých finančních úřadů (korunové hodnoty uvedeny v mil. Kč)</t>
  </si>
  <si>
    <t>Tabulka P7 Vývoj plateb došlých a odeslaných z účtů finančních úřadů k 31. 12. daného roku (korunové hodnoty uvedeny v mil. Kč)</t>
  </si>
  <si>
    <t>Tabulka P8 Vývoj finančních prostředků převedených finančními úřady různým typům příjemců (korunové hodnoty uvedeny v mil. Kč)</t>
  </si>
  <si>
    <t>DPFO placená poplatníky zahrnuje veškerou daň odvedenou na základě podaných daňových přiznání. Projevují se zde jak příjmy ze samostatné činnosti, tak i příjmy z kapitálového majetku, příjmy z nájmu či ostatní příjmy.
Zahrnuje také případné vyrovnání části daně ze závislé činnosti odvedené po podání přiznání, zejména při souběhu závislé a jiné výdělečné činnosti, popř. při souběhu několika zaměstnání. Od roku 2021 zahrnuje také platby záloh na DPFO poplatníků v paušálním režimu.</t>
  </si>
  <si>
    <t>;</t>
  </si>
  <si>
    <r>
      <t>Uvedené § dle zákona č. 40/2009 Sb., trestní zákoník, ve znění pozdějších předpisů.</t>
    </r>
    <r>
      <rPr>
        <i/>
        <vertAlign val="superscript"/>
        <sz val="10"/>
        <color theme="2" tint="-0.499984740745262"/>
        <rFont val="Aptos Narrow"/>
        <family val="2"/>
      </rPr>
      <t xml:space="preserve"> </t>
    </r>
    <r>
      <rPr>
        <i/>
        <sz val="10"/>
        <color theme="2" tint="-0.499984740745262"/>
        <rFont val="Aptos Narrow"/>
        <family val="2"/>
      </rPr>
      <t xml:space="preserve"> § 227 – Porušení povinnosti učinit pravdivé prohlášení o majetku.</t>
    </r>
    <r>
      <rPr>
        <i/>
        <vertAlign val="superscript"/>
        <sz val="10"/>
        <color theme="2" tint="-0.499984740745262"/>
        <rFont val="Aptos Narrow"/>
        <family val="2"/>
      </rPr>
      <t xml:space="preserve"> </t>
    </r>
    <r>
      <rPr>
        <i/>
        <sz val="10"/>
        <color theme="2" tint="-0.499984740745262"/>
        <rFont val="Aptos Narrow"/>
        <family val="2"/>
      </rPr>
      <t xml:space="preserve"> § 254 – Zkreslování údajů o stavu hospodaření a jmění.</t>
    </r>
  </si>
  <si>
    <t>Poznámka: Případné součtové rozdíly v číselných údajích ve Výroční zprávě Finanční správy České republiky vyplývají z toho, že čísla přenášená z databázových podkladů jsou zobrazena zaokrouhleně, a případné výpočtové rozdíly prezentovaných relativních a absolutních hodnot souvisí se stanovenou metodikou jejich výpočtů, při které se používají údaje v řádech Kč. U záporných číselných údajů nejsou rozdíl ani výtěžnost vyčíslovány.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</si>
</sst>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_-* #,##0.0_-;\-* #,##0.0_-;_-* &quot;-&quot;??_-;_-@_-"/>
    <numFmt numFmtId="168" formatCode="#,##0.00000"/>
    <numFmt numFmtId="169" formatCode="0.0000"/>
    <numFmt numFmtId="170" formatCode="_-* #,##0.0\ _K_č_-;\-* #,##0.0\ _K_č_-;_-* &quot;-&quot;?\ _K_č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i/>
      <sz val="10"/>
      <color theme="1"/>
      <name val="Aptos Narrow"/>
      <family val="2"/>
    </font>
    <font>
      <i/>
      <sz val="10"/>
      <color rgb="FF000000"/>
      <name val="Aptos Narrow"/>
      <family val="2"/>
    </font>
    <font>
      <i/>
      <sz val="10"/>
      <color rgb="FF333333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vertAlign val="superscript"/>
      <sz val="10"/>
      <color rgb="FF000000"/>
      <name val="Aptos Narrow"/>
      <family val="2"/>
    </font>
    <font>
      <vertAlign val="superscript"/>
      <sz val="10"/>
      <color theme="1"/>
      <name val="Aptos Narrow"/>
      <family val="2"/>
    </font>
    <font>
      <vertAlign val="superscript"/>
      <sz val="10"/>
      <name val="Aptos Narrow"/>
      <family val="2"/>
    </font>
    <font>
      <sz val="10"/>
      <color rgb="FF333333"/>
      <name val="Aptos Narrow"/>
      <family val="2"/>
    </font>
    <font>
      <vertAlign val="superscript"/>
      <sz val="10"/>
      <color rgb="FF333333"/>
      <name val="Aptos Narrow"/>
      <family val="2"/>
    </font>
    <font>
      <u/>
      <sz val="11"/>
      <color theme="10"/>
      <name val="Calibri"/>
      <family val="2"/>
      <charset val="238"/>
      <scheme val="minor"/>
    </font>
    <font>
      <b/>
      <sz val="10"/>
      <color rgb="FF0C3377"/>
      <name val="Aptos Narrow"/>
      <family val="2"/>
    </font>
    <font>
      <sz val="10"/>
      <color rgb="FF0C3377"/>
      <name val="Aptos Narrow"/>
      <family val="2"/>
    </font>
    <font>
      <vertAlign val="superscript"/>
      <sz val="10"/>
      <color rgb="FF0C3377"/>
      <name val="Aptos Narrow"/>
      <family val="2"/>
    </font>
    <font>
      <b/>
      <vertAlign val="superscript"/>
      <sz val="10"/>
      <color rgb="FF0C3377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i/>
      <sz val="10"/>
      <color rgb="FFD70C0F"/>
      <name val="Aptos Narrow"/>
      <family val="2"/>
    </font>
    <font>
      <i/>
      <sz val="10"/>
      <color rgb="FFD70C0F"/>
      <name val="Aptos Narrow"/>
      <family val="2"/>
    </font>
    <font>
      <i/>
      <sz val="10"/>
      <color theme="2" tint="-0.499984740745262"/>
      <name val="Aptos Narrow"/>
      <family val="2"/>
    </font>
    <font>
      <i/>
      <vertAlign val="superscript"/>
      <sz val="10"/>
      <color theme="2" tint="-0.499984740745262"/>
      <name val="Aptos Narrow"/>
      <family val="2"/>
    </font>
    <font>
      <vertAlign val="superscript"/>
      <sz val="10"/>
      <color theme="2" tint="-0.499984740745262"/>
      <name val="Aptos Narrow"/>
      <family val="2"/>
    </font>
    <font>
      <b/>
      <sz val="16"/>
      <name val="Aptos Narrow"/>
      <family val="2"/>
    </font>
    <font>
      <sz val="10"/>
      <color theme="2" tint="-0.499984740745262"/>
      <name val="Aptos Narrow"/>
      <family val="2"/>
    </font>
    <font>
      <i/>
      <sz val="11"/>
      <color theme="2" tint="-0.49998474074526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3F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9EC8E9"/>
      </bottom>
      <diagonal/>
    </border>
    <border>
      <left/>
      <right/>
      <top style="thin">
        <color rgb="FF9EC8E9"/>
      </top>
      <bottom style="thin">
        <color rgb="FF9EC8E9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 style="thin">
        <color rgb="FF9EC8E9"/>
      </bottom>
      <diagonal/>
    </border>
    <border>
      <left style="medium">
        <color rgb="FFFFFFFF"/>
      </left>
      <right style="medium">
        <color rgb="FFFFFFFF"/>
      </right>
      <top/>
      <bottom style="thin">
        <color rgb="FF9EC8E9"/>
      </bottom>
      <diagonal/>
    </border>
    <border>
      <left style="medium">
        <color rgb="FFFFFFFF"/>
      </left>
      <right/>
      <top/>
      <bottom style="thin">
        <color rgb="FF9EC8E9"/>
      </bottom>
      <diagonal/>
    </border>
    <border>
      <left/>
      <right style="medium">
        <color rgb="FFFFFFFF"/>
      </right>
      <top style="thin">
        <color rgb="FF9EC8E9"/>
      </top>
      <bottom style="thin">
        <color rgb="FF9EC8E9"/>
      </bottom>
      <diagonal/>
    </border>
    <border>
      <left style="medium">
        <color rgb="FFFFFFFF"/>
      </left>
      <right style="medium">
        <color rgb="FFFFFFFF"/>
      </right>
      <top style="thin">
        <color rgb="FF9EC8E9"/>
      </top>
      <bottom style="thin">
        <color rgb="FF9EC8E9"/>
      </bottom>
      <diagonal/>
    </border>
    <border>
      <left style="medium">
        <color rgb="FFFFFFFF"/>
      </left>
      <right/>
      <top style="thin">
        <color rgb="FF9EC8E9"/>
      </top>
      <bottom style="thin">
        <color rgb="FF9EC8E9"/>
      </bottom>
      <diagonal/>
    </border>
    <border>
      <left/>
      <right style="medium">
        <color rgb="FFFFFFFF"/>
      </right>
      <top style="thin">
        <color rgb="FF9EC8E9"/>
      </top>
      <bottom/>
      <diagonal/>
    </border>
    <border>
      <left style="medium">
        <color rgb="FFFFFFFF"/>
      </left>
      <right style="medium">
        <color rgb="FFFFFFFF"/>
      </right>
      <top style="thin">
        <color rgb="FF9EC8E9"/>
      </top>
      <bottom/>
      <diagonal/>
    </border>
    <border>
      <left style="medium">
        <color rgb="FFFFFFFF"/>
      </left>
      <right/>
      <top style="thin">
        <color rgb="FF9EC8E9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n">
        <color rgb="FF9EC8E9"/>
      </top>
      <bottom style="medium">
        <color rgb="FFFFFFFF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67">
    <xf numFmtId="0" fontId="0" fillId="0" borderId="0" xfId="0"/>
    <xf numFmtId="0" fontId="3" fillId="2" borderId="0" xfId="0" applyFont="1" applyFill="1" applyBorder="1"/>
    <xf numFmtId="0" fontId="7" fillId="2" borderId="0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vertical="center"/>
    </xf>
    <xf numFmtId="165" fontId="3" fillId="2" borderId="0" xfId="0" applyNumberFormat="1" applyFont="1" applyFill="1" applyBorder="1"/>
    <xf numFmtId="3" fontId="3" fillId="2" borderId="0" xfId="0" applyNumberFormat="1" applyFont="1" applyFill="1" applyBorder="1"/>
    <xf numFmtId="2" fontId="3" fillId="2" borderId="0" xfId="1" applyNumberFormat="1" applyFont="1" applyFill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vertical="center"/>
    </xf>
    <xf numFmtId="166" fontId="3" fillId="2" borderId="0" xfId="0" applyNumberFormat="1" applyFont="1" applyFill="1" applyBorder="1"/>
    <xf numFmtId="0" fontId="4" fillId="2" borderId="0" xfId="0" applyFont="1" applyFill="1" applyBorder="1"/>
    <xf numFmtId="0" fontId="9" fillId="2" borderId="0" xfId="0" applyFont="1" applyFill="1" applyBorder="1" applyAlignment="1">
      <alignment horizontal="justify" vertical="center"/>
    </xf>
    <xf numFmtId="4" fontId="3" fillId="2" borderId="0" xfId="0" applyNumberFormat="1" applyFont="1" applyFill="1" applyBorder="1"/>
    <xf numFmtId="169" fontId="3" fillId="2" borderId="0" xfId="0" applyNumberFormat="1" applyFont="1" applyFill="1" applyBorder="1"/>
    <xf numFmtId="0" fontId="3" fillId="2" borderId="0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/>
    </xf>
    <xf numFmtId="168" fontId="3" fillId="2" borderId="0" xfId="0" applyNumberFormat="1" applyFont="1" applyFill="1" applyBorder="1"/>
    <xf numFmtId="164" fontId="3" fillId="2" borderId="0" xfId="0" applyNumberFormat="1" applyFont="1" applyFill="1" applyBorder="1"/>
    <xf numFmtId="0" fontId="11" fillId="2" borderId="0" xfId="0" applyFont="1" applyFill="1" applyBorder="1"/>
    <xf numFmtId="170" fontId="3" fillId="2" borderId="0" xfId="0" applyNumberFormat="1" applyFont="1" applyFill="1" applyBorder="1"/>
    <xf numFmtId="167" fontId="3" fillId="2" borderId="0" xfId="2" applyNumberFormat="1" applyFont="1" applyFill="1" applyBorder="1"/>
    <xf numFmtId="164" fontId="11" fillId="2" borderId="0" xfId="2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7" fillId="2" borderId="0" xfId="8" applyFill="1" applyBorder="1"/>
    <xf numFmtId="0" fontId="17" fillId="2" borderId="0" xfId="8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164" fontId="6" fillId="2" borderId="2" xfId="1" applyNumberFormat="1" applyFont="1" applyFill="1" applyBorder="1" applyAlignment="1">
      <alignment horizontal="right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3" fillId="2" borderId="7" xfId="0" applyNumberFormat="1" applyFont="1" applyFill="1" applyBorder="1" applyAlignment="1">
      <alignment horizontal="right" vertical="center" wrapText="1" indent="1"/>
    </xf>
    <xf numFmtId="164" fontId="3" fillId="2" borderId="8" xfId="1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vertical="center" wrapText="1"/>
    </xf>
    <xf numFmtId="165" fontId="3" fillId="2" borderId="10" xfId="0" applyNumberFormat="1" applyFont="1" applyFill="1" applyBorder="1" applyAlignment="1">
      <alignment horizontal="right" vertical="center" wrapText="1" indent="1"/>
    </xf>
    <xf numFmtId="164" fontId="3" fillId="2" borderId="11" xfId="1" applyNumberFormat="1" applyFont="1" applyFill="1" applyBorder="1" applyAlignment="1">
      <alignment horizontal="right" vertical="center" wrapText="1"/>
    </xf>
    <xf numFmtId="164" fontId="3" fillId="2" borderId="11" xfId="1" applyNumberFormat="1" applyFont="1" applyFill="1" applyBorder="1" applyAlignment="1">
      <alignment horizontal="right"/>
    </xf>
    <xf numFmtId="164" fontId="6" fillId="2" borderId="11" xfId="1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vertical="center" wrapText="1"/>
    </xf>
    <xf numFmtId="165" fontId="3" fillId="2" borderId="13" xfId="0" applyNumberFormat="1" applyFont="1" applyFill="1" applyBorder="1" applyAlignment="1">
      <alignment horizontal="right" vertical="center" wrapText="1" indent="1"/>
    </xf>
    <xf numFmtId="164" fontId="3" fillId="2" borderId="14" xfId="1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 indent="1"/>
    </xf>
    <xf numFmtId="164" fontId="4" fillId="2" borderId="2" xfId="1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18" fillId="4" borderId="3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3" fontId="3" fillId="2" borderId="10" xfId="0" applyNumberFormat="1" applyFont="1" applyFill="1" applyBorder="1" applyAlignment="1">
      <alignment vertical="center"/>
    </xf>
    <xf numFmtId="164" fontId="3" fillId="2" borderId="10" xfId="1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5" fontId="3" fillId="2" borderId="10" xfId="0" applyNumberFormat="1" applyFont="1" applyFill="1" applyBorder="1"/>
    <xf numFmtId="0" fontId="3" fillId="2" borderId="12" xfId="0" applyFont="1" applyFill="1" applyBorder="1" applyAlignment="1">
      <alignment vertical="center"/>
    </xf>
    <xf numFmtId="165" fontId="3" fillId="2" borderId="13" xfId="0" applyNumberFormat="1" applyFont="1" applyFill="1" applyBorder="1"/>
    <xf numFmtId="0" fontId="3" fillId="2" borderId="6" xfId="0" applyFont="1" applyFill="1" applyBorder="1" applyAlignment="1">
      <alignment vertical="center"/>
    </xf>
    <xf numFmtId="165" fontId="3" fillId="2" borderId="7" xfId="0" applyNumberFormat="1" applyFont="1" applyFill="1" applyBorder="1"/>
    <xf numFmtId="165" fontId="3" fillId="2" borderId="1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165" fontId="3" fillId="2" borderId="7" xfId="0" applyNumberFormat="1" applyFont="1" applyFill="1" applyBorder="1" applyAlignment="1">
      <alignment horizontal="right" vertical="center"/>
    </xf>
    <xf numFmtId="164" fontId="3" fillId="2" borderId="7" xfId="1" applyNumberFormat="1" applyFont="1" applyFill="1" applyBorder="1" applyAlignment="1">
      <alignment horizontal="right" vertical="center" wrapText="1"/>
    </xf>
    <xf numFmtId="165" fontId="3" fillId="2" borderId="8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165" fontId="3" fillId="2" borderId="10" xfId="0" applyNumberFormat="1" applyFont="1" applyFill="1" applyBorder="1" applyAlignment="1">
      <alignment horizontal="right" vertical="center"/>
    </xf>
    <xf numFmtId="164" fontId="3" fillId="2" borderId="10" xfId="1" applyNumberFormat="1" applyFont="1" applyFill="1" applyBorder="1" applyAlignment="1">
      <alignment horizontal="right" vertical="center" wrapText="1"/>
    </xf>
    <xf numFmtId="165" fontId="3" fillId="2" borderId="11" xfId="0" applyNumberFormat="1" applyFont="1" applyFill="1" applyBorder="1" applyAlignment="1">
      <alignment horizontal="right" vertical="center" wrapText="1"/>
    </xf>
    <xf numFmtId="164" fontId="3" fillId="2" borderId="10" xfId="1" applyNumberFormat="1" applyFont="1" applyFill="1" applyBorder="1"/>
    <xf numFmtId="165" fontId="3" fillId="2" borderId="10" xfId="0" applyNumberFormat="1" applyFont="1" applyFill="1" applyBorder="1" applyAlignment="1">
      <alignment horizontal="right" vertical="center" wrapText="1"/>
    </xf>
    <xf numFmtId="4" fontId="6" fillId="2" borderId="13" xfId="0" applyNumberFormat="1" applyFont="1" applyFill="1" applyBorder="1" applyAlignment="1">
      <alignment horizontal="right" vertical="center" wrapText="1"/>
    </xf>
    <xf numFmtId="165" fontId="3" fillId="2" borderId="13" xfId="0" applyNumberFormat="1" applyFont="1" applyFill="1" applyBorder="1" applyAlignment="1">
      <alignment horizontal="right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/>
    <xf numFmtId="0" fontId="3" fillId="2" borderId="3" xfId="0" applyFont="1" applyFill="1" applyBorder="1"/>
    <xf numFmtId="164" fontId="6" fillId="2" borderId="4" xfId="0" applyNumberFormat="1" applyFont="1" applyFill="1" applyBorder="1" applyAlignment="1">
      <alignment horizontal="right" vertical="center"/>
    </xf>
    <xf numFmtId="164" fontId="6" fillId="2" borderId="5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165" fontId="6" fillId="2" borderId="2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horizontal="right" vertical="center" wrapText="1"/>
    </xf>
    <xf numFmtId="165" fontId="3" fillId="2" borderId="7" xfId="0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right" vertical="center"/>
    </xf>
    <xf numFmtId="165" fontId="3" fillId="2" borderId="8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65" fontId="6" fillId="2" borderId="10" xfId="0" applyNumberFormat="1" applyFont="1" applyFill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right" vertical="center"/>
    </xf>
    <xf numFmtId="165" fontId="3" fillId="2" borderId="11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vertical="center"/>
    </xf>
    <xf numFmtId="165" fontId="6" fillId="2" borderId="13" xfId="0" applyNumberFormat="1" applyFont="1" applyFill="1" applyBorder="1" applyAlignment="1">
      <alignment horizontal="right" vertical="center" wrapText="1"/>
    </xf>
    <xf numFmtId="164" fontId="3" fillId="2" borderId="13" xfId="1" applyNumberFormat="1" applyFont="1" applyFill="1" applyBorder="1" applyAlignment="1">
      <alignment horizontal="right" vertical="center"/>
    </xf>
    <xf numFmtId="165" fontId="3" fillId="2" borderId="14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/>
    <xf numFmtId="0" fontId="3" fillId="2" borderId="7" xfId="0" applyFont="1" applyFill="1" applyBorder="1"/>
    <xf numFmtId="3" fontId="3" fillId="2" borderId="8" xfId="0" applyNumberFormat="1" applyFont="1" applyFill="1" applyBorder="1"/>
    <xf numFmtId="0" fontId="3" fillId="2" borderId="9" xfId="0" applyFont="1" applyFill="1" applyBorder="1"/>
    <xf numFmtId="3" fontId="3" fillId="2" borderId="10" xfId="0" applyNumberFormat="1" applyFont="1" applyFill="1" applyBorder="1"/>
    <xf numFmtId="0" fontId="3" fillId="2" borderId="10" xfId="0" applyFont="1" applyFill="1" applyBorder="1"/>
    <xf numFmtId="3" fontId="3" fillId="2" borderId="11" xfId="0" applyNumberFormat="1" applyFont="1" applyFill="1" applyBorder="1"/>
    <xf numFmtId="0" fontId="3" fillId="2" borderId="12" xfId="0" applyFont="1" applyFill="1" applyBorder="1"/>
    <xf numFmtId="3" fontId="3" fillId="2" borderId="13" xfId="0" applyNumberFormat="1" applyFont="1" applyFill="1" applyBorder="1"/>
    <xf numFmtId="0" fontId="3" fillId="2" borderId="13" xfId="0" applyFont="1" applyFill="1" applyBorder="1"/>
    <xf numFmtId="3" fontId="3" fillId="2" borderId="14" xfId="0" applyNumberFormat="1" applyFont="1" applyFill="1" applyBorder="1"/>
    <xf numFmtId="165" fontId="6" fillId="2" borderId="10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right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right" vertical="center" wrapText="1"/>
    </xf>
    <xf numFmtId="3" fontId="11" fillId="2" borderId="7" xfId="0" applyNumberFormat="1" applyFont="1" applyFill="1" applyBorder="1" applyAlignment="1">
      <alignment horizontal="right" vertical="center" wrapText="1"/>
    </xf>
    <xf numFmtId="164" fontId="11" fillId="2" borderId="7" xfId="1" applyNumberFormat="1" applyFont="1" applyFill="1" applyBorder="1" applyAlignment="1">
      <alignment horizontal="right" vertical="center" wrapText="1"/>
    </xf>
    <xf numFmtId="3" fontId="11" fillId="2" borderId="8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left" vertical="center" wrapText="1"/>
    </xf>
    <xf numFmtId="165" fontId="11" fillId="2" borderId="10" xfId="0" applyNumberFormat="1" applyFont="1" applyFill="1" applyBorder="1" applyAlignment="1">
      <alignment horizontal="right" vertical="center" wrapText="1"/>
    </xf>
    <xf numFmtId="164" fontId="11" fillId="2" borderId="10" xfId="1" applyNumberFormat="1" applyFont="1" applyFill="1" applyBorder="1" applyAlignment="1">
      <alignment horizontal="righ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165" fontId="11" fillId="2" borderId="13" xfId="0" applyNumberFormat="1" applyFont="1" applyFill="1" applyBorder="1" applyAlignment="1">
      <alignment horizontal="right" vertical="center" wrapText="1"/>
    </xf>
    <xf numFmtId="3" fontId="11" fillId="2" borderId="13" xfId="0" applyNumberFormat="1" applyFont="1" applyFill="1" applyBorder="1" applyAlignment="1">
      <alignment horizontal="right" vertical="center" wrapText="1"/>
    </xf>
    <xf numFmtId="164" fontId="11" fillId="2" borderId="13" xfId="1" applyNumberFormat="1" applyFont="1" applyFill="1" applyBorder="1" applyAlignment="1">
      <alignment horizontal="right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165" fontId="11" fillId="2" borderId="8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right" vertical="center" wrapText="1"/>
    </xf>
    <xf numFmtId="165" fontId="11" fillId="2" borderId="11" xfId="0" applyNumberFormat="1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right" vertical="center" wrapText="1"/>
    </xf>
    <xf numFmtId="165" fontId="11" fillId="2" borderId="14" xfId="0" applyNumberFormat="1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13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right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vertical="center" wrapText="1"/>
    </xf>
    <xf numFmtId="165" fontId="18" fillId="2" borderId="2" xfId="0" applyNumberFormat="1" applyFont="1" applyFill="1" applyBorder="1" applyAlignment="1">
      <alignment horizontal="right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3" fontId="6" fillId="2" borderId="13" xfId="0" applyNumberFormat="1" applyFont="1" applyFill="1" applyBorder="1" applyAlignment="1">
      <alignment horizontal="right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6" fillId="2" borderId="7" xfId="0" applyNumberFormat="1" applyFont="1" applyFill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6" fillId="2" borderId="13" xfId="0" applyNumberFormat="1" applyFont="1" applyFill="1" applyBorder="1" applyAlignment="1">
      <alignment horizontal="right" vertical="center"/>
    </xf>
    <xf numFmtId="165" fontId="3" fillId="2" borderId="13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vertical="center"/>
    </xf>
    <xf numFmtId="165" fontId="18" fillId="2" borderId="2" xfId="0" applyNumberFormat="1" applyFont="1" applyFill="1" applyBorder="1" applyAlignment="1">
      <alignment horizontal="right" vertical="center"/>
    </xf>
    <xf numFmtId="165" fontId="6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166" fontId="6" fillId="2" borderId="11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right" vertical="center" wrapText="1"/>
    </xf>
    <xf numFmtId="166" fontId="3" fillId="2" borderId="13" xfId="0" applyNumberFormat="1" applyFont="1" applyFill="1" applyBorder="1" applyAlignment="1">
      <alignment horizontal="right" vertical="center" wrapText="1"/>
    </xf>
    <xf numFmtId="166" fontId="3" fillId="2" borderId="14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164" fontId="6" fillId="2" borderId="10" xfId="1" applyNumberFormat="1" applyFont="1" applyFill="1" applyBorder="1" applyAlignment="1">
      <alignment horizontal="right" vertical="center" wrapText="1"/>
    </xf>
    <xf numFmtId="164" fontId="6" fillId="2" borderId="13" xfId="1" applyNumberFormat="1" applyFont="1" applyFill="1" applyBorder="1" applyAlignment="1">
      <alignment horizontal="right" vertical="center" wrapText="1"/>
    </xf>
    <xf numFmtId="164" fontId="6" fillId="2" borderId="14" xfId="1" applyNumberFormat="1" applyFont="1" applyFill="1" applyBorder="1" applyAlignment="1">
      <alignment horizontal="right" vertical="center" wrapText="1"/>
    </xf>
    <xf numFmtId="164" fontId="6" fillId="2" borderId="7" xfId="1" applyNumberFormat="1" applyFont="1" applyFill="1" applyBorder="1" applyAlignment="1">
      <alignment horizontal="right" vertical="center" wrapText="1"/>
    </xf>
    <xf numFmtId="164" fontId="6" fillId="2" borderId="8" xfId="1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right" vertical="center" wrapText="1"/>
    </xf>
    <xf numFmtId="165" fontId="6" fillId="2" borderId="8" xfId="0" applyNumberFormat="1" applyFont="1" applyFill="1" applyBorder="1" applyAlignment="1">
      <alignment horizontal="right" vertical="center" wrapText="1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14" xfId="0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/>
    <xf numFmtId="3" fontId="11" fillId="2" borderId="10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wrapText="1"/>
    </xf>
    <xf numFmtId="0" fontId="11" fillId="2" borderId="11" xfId="0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167" fontId="11" fillId="2" borderId="2" xfId="2" applyNumberFormat="1" applyFont="1" applyFill="1" applyBorder="1" applyAlignment="1">
      <alignment horizontal="right" vertical="center" wrapText="1"/>
    </xf>
    <xf numFmtId="167" fontId="11" fillId="2" borderId="7" xfId="2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7" fontId="11" fillId="2" borderId="10" xfId="2" applyNumberFormat="1" applyFont="1" applyFill="1" applyBorder="1" applyAlignment="1">
      <alignment horizontal="right" vertical="center" wrapText="1"/>
    </xf>
    <xf numFmtId="164" fontId="11" fillId="2" borderId="11" xfId="0" applyNumberFormat="1" applyFont="1" applyFill="1" applyBorder="1" applyAlignment="1">
      <alignment horizontal="right" vertical="center" wrapText="1"/>
    </xf>
    <xf numFmtId="167" fontId="10" fillId="2" borderId="11" xfId="2" applyNumberFormat="1" applyFont="1" applyFill="1" applyBorder="1" applyAlignment="1">
      <alignment horizontal="right" vertical="center" wrapText="1"/>
    </xf>
    <xf numFmtId="167" fontId="11" fillId="2" borderId="13" xfId="2" applyNumberFormat="1" applyFont="1" applyFill="1" applyBorder="1" applyAlignment="1">
      <alignment horizontal="right" vertical="center" wrapText="1"/>
    </xf>
    <xf numFmtId="164" fontId="11" fillId="2" borderId="14" xfId="0" applyNumberFormat="1" applyFont="1" applyFill="1" applyBorder="1" applyAlignment="1">
      <alignment horizontal="right" vertical="center" wrapText="1"/>
    </xf>
    <xf numFmtId="167" fontId="18" fillId="2" borderId="2" xfId="2" applyNumberFormat="1" applyFont="1" applyFill="1" applyBorder="1" applyAlignment="1">
      <alignment horizontal="right" vertical="center" wrapText="1"/>
    </xf>
    <xf numFmtId="164" fontId="18" fillId="2" borderId="2" xfId="0" applyNumberFormat="1" applyFont="1" applyFill="1" applyBorder="1" applyAlignment="1">
      <alignment horizontal="right" vertical="center" wrapText="1"/>
    </xf>
    <xf numFmtId="167" fontId="11" fillId="2" borderId="10" xfId="2" applyNumberFormat="1" applyFont="1" applyFill="1" applyBorder="1" applyAlignment="1">
      <alignment horizontal="right" vertical="center" wrapText="1"/>
    </xf>
    <xf numFmtId="164" fontId="11" fillId="2" borderId="10" xfId="0" applyNumberFormat="1" applyFont="1" applyFill="1" applyBorder="1" applyAlignment="1">
      <alignment horizontal="right" vertical="center" wrapText="1"/>
    </xf>
    <xf numFmtId="164" fontId="11" fillId="2" borderId="11" xfId="2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justify" vertical="center" wrapText="1"/>
    </xf>
    <xf numFmtId="167" fontId="11" fillId="2" borderId="11" xfId="2" applyNumberFormat="1" applyFont="1" applyFill="1" applyBorder="1" applyAlignment="1">
      <alignment horizontal="right" vertical="center" wrapText="1"/>
    </xf>
    <xf numFmtId="164" fontId="18" fillId="2" borderId="2" xfId="2" applyNumberFormat="1" applyFont="1" applyFill="1" applyBorder="1" applyAlignment="1">
      <alignment horizontal="right" vertical="center" wrapText="1"/>
    </xf>
    <xf numFmtId="4" fontId="11" fillId="2" borderId="2" xfId="0" applyNumberFormat="1" applyFont="1" applyFill="1" applyBorder="1" applyAlignment="1">
      <alignment horizontal="right" vertical="center" wrapText="1"/>
    </xf>
    <xf numFmtId="4" fontId="11" fillId="2" borderId="7" xfId="0" applyNumberFormat="1" applyFont="1" applyFill="1" applyBorder="1" applyAlignment="1">
      <alignment horizontal="right" vertical="center" wrapText="1"/>
    </xf>
    <xf numFmtId="167" fontId="11" fillId="2" borderId="8" xfId="2" applyNumberFormat="1" applyFont="1" applyFill="1" applyBorder="1" applyAlignment="1">
      <alignment horizontal="right" vertical="center" wrapText="1"/>
    </xf>
    <xf numFmtId="4" fontId="11" fillId="2" borderId="10" xfId="0" applyNumberFormat="1" applyFont="1" applyFill="1" applyBorder="1" applyAlignment="1">
      <alignment horizontal="right" vertical="center" wrapText="1"/>
    </xf>
    <xf numFmtId="4" fontId="11" fillId="2" borderId="13" xfId="0" applyNumberFormat="1" applyFont="1" applyFill="1" applyBorder="1" applyAlignment="1">
      <alignment horizontal="right" vertical="center" wrapText="1"/>
    </xf>
    <xf numFmtId="167" fontId="11" fillId="2" borderId="14" xfId="2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right" vertical="center" wrapText="1"/>
    </xf>
    <xf numFmtId="167" fontId="11" fillId="2" borderId="4" xfId="2" applyNumberFormat="1" applyFont="1" applyFill="1" applyBorder="1" applyAlignment="1">
      <alignment horizontal="right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2" borderId="2" xfId="0" applyFont="1" applyFill="1" applyBorder="1"/>
    <xf numFmtId="0" fontId="18" fillId="2" borderId="2" xfId="0" applyFont="1" applyFill="1" applyBorder="1"/>
    <xf numFmtId="167" fontId="3" fillId="2" borderId="8" xfId="2" applyNumberFormat="1" applyFont="1" applyFill="1" applyBorder="1" applyAlignment="1">
      <alignment horizontal="right" vertical="center" wrapText="1"/>
    </xf>
    <xf numFmtId="167" fontId="3" fillId="2" borderId="11" xfId="2" applyNumberFormat="1" applyFont="1" applyFill="1" applyBorder="1" applyAlignment="1">
      <alignment horizontal="right" vertical="center" wrapText="1"/>
    </xf>
    <xf numFmtId="167" fontId="3" fillId="2" borderId="14" xfId="2" applyNumberFormat="1" applyFont="1" applyFill="1" applyBorder="1" applyAlignment="1">
      <alignment horizontal="right" vertical="center" wrapText="1"/>
    </xf>
    <xf numFmtId="164" fontId="18" fillId="2" borderId="2" xfId="1" applyNumberFormat="1" applyFont="1" applyFill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4" xfId="0" applyNumberFormat="1" applyFont="1" applyFill="1" applyBorder="1" applyAlignment="1">
      <alignment horizontal="right" vertical="center" wrapText="1"/>
    </xf>
    <xf numFmtId="4" fontId="18" fillId="2" borderId="2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164" fontId="6" fillId="2" borderId="4" xfId="1" applyNumberFormat="1" applyFont="1" applyFill="1" applyBorder="1" applyAlignment="1">
      <alignment horizontal="right" vertical="center" wrapText="1"/>
    </xf>
    <xf numFmtId="165" fontId="6" fillId="2" borderId="5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13" xfId="0" applyNumberFormat="1" applyFont="1" applyFill="1" applyBorder="1" applyAlignment="1">
      <alignment horizontal="right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10" fontId="11" fillId="2" borderId="11" xfId="1" applyNumberFormat="1" applyFont="1" applyFill="1" applyBorder="1" applyAlignment="1">
      <alignment horizontal="right" vertical="center" wrapText="1"/>
    </xf>
    <xf numFmtId="10" fontId="11" fillId="2" borderId="14" xfId="1" applyNumberFormat="1" applyFont="1" applyFill="1" applyBorder="1" applyAlignment="1">
      <alignment horizontal="right" vertical="center" wrapText="1"/>
    </xf>
    <xf numFmtId="10" fontId="11" fillId="2" borderId="8" xfId="1" applyNumberFormat="1" applyFont="1" applyFill="1" applyBorder="1" applyAlignment="1">
      <alignment horizontal="right" vertical="center" wrapText="1"/>
    </xf>
    <xf numFmtId="10" fontId="11" fillId="2" borderId="10" xfId="1" applyNumberFormat="1" applyFont="1" applyFill="1" applyBorder="1" applyAlignment="1">
      <alignment horizontal="right" vertical="center" wrapText="1"/>
    </xf>
    <xf numFmtId="10" fontId="11" fillId="2" borderId="13" xfId="1" applyNumberFormat="1" applyFont="1" applyFill="1" applyBorder="1" applyAlignment="1">
      <alignment horizontal="right" vertical="center" wrapText="1"/>
    </xf>
    <xf numFmtId="10" fontId="11" fillId="2" borderId="7" xfId="1" applyNumberFormat="1" applyFont="1" applyFill="1" applyBorder="1" applyAlignment="1">
      <alignment horizontal="right" vertical="center" wrapText="1"/>
    </xf>
    <xf numFmtId="0" fontId="22" fillId="3" borderId="0" xfId="0" applyFont="1" applyFill="1"/>
    <xf numFmtId="0" fontId="23" fillId="3" borderId="0" xfId="0" applyFont="1" applyFill="1"/>
    <xf numFmtId="0" fontId="23" fillId="3" borderId="0" xfId="8" applyFont="1" applyFill="1"/>
    <xf numFmtId="0" fontId="24" fillId="3" borderId="0" xfId="8" applyFont="1" applyFill="1"/>
    <xf numFmtId="3" fontId="18" fillId="2" borderId="2" xfId="0" applyNumberFormat="1" applyFont="1" applyFill="1" applyBorder="1"/>
    <xf numFmtId="0" fontId="25" fillId="3" borderId="0" xfId="0" applyFont="1" applyFill="1"/>
    <xf numFmtId="0" fontId="26" fillId="3" borderId="0" xfId="8" applyFont="1" applyFill="1"/>
    <xf numFmtId="0" fontId="27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/>
    <xf numFmtId="0" fontId="27" fillId="2" borderId="0" xfId="0" applyFont="1" applyFill="1" applyBorder="1" applyAlignment="1">
      <alignment horizontal="left" vertical="center"/>
    </xf>
    <xf numFmtId="0" fontId="28" fillId="2" borderId="0" xfId="0" applyFont="1" applyFill="1" applyBorder="1"/>
    <xf numFmtId="165" fontId="18" fillId="2" borderId="2" xfId="0" applyNumberFormat="1" applyFont="1" applyFill="1" applyBorder="1" applyAlignment="1">
      <alignment horizontal="right" vertical="center" wrapText="1" indent="1"/>
    </xf>
    <xf numFmtId="165" fontId="18" fillId="2" borderId="2" xfId="0" applyNumberFormat="1" applyFont="1" applyFill="1" applyBorder="1"/>
    <xf numFmtId="165" fontId="3" fillId="4" borderId="7" xfId="0" applyNumberFormat="1" applyFont="1" applyFill="1" applyBorder="1" applyAlignment="1">
      <alignment horizontal="right" vertical="center"/>
    </xf>
    <xf numFmtId="165" fontId="3" fillId="4" borderId="10" xfId="0" applyNumberFormat="1" applyFont="1" applyFill="1" applyBorder="1" applyAlignment="1">
      <alignment horizontal="right" vertical="center"/>
    </xf>
    <xf numFmtId="164" fontId="3" fillId="4" borderId="10" xfId="1" applyNumberFormat="1" applyFont="1" applyFill="1" applyBorder="1"/>
    <xf numFmtId="165" fontId="3" fillId="4" borderId="13" xfId="0" applyNumberFormat="1" applyFont="1" applyFill="1" applyBorder="1" applyAlignment="1">
      <alignment horizontal="right" vertical="center" wrapText="1"/>
    </xf>
    <xf numFmtId="165" fontId="18" fillId="4" borderId="2" xfId="0" applyNumberFormat="1" applyFont="1" applyFill="1" applyBorder="1" applyAlignment="1">
      <alignment horizontal="right" vertical="center" wrapText="1"/>
    </xf>
    <xf numFmtId="0" fontId="18" fillId="4" borderId="19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vertical="center"/>
    </xf>
    <xf numFmtId="3" fontId="3" fillId="4" borderId="10" xfId="0" applyNumberFormat="1" applyFont="1" applyFill="1" applyBorder="1" applyAlignment="1">
      <alignment vertical="center"/>
    </xf>
    <xf numFmtId="3" fontId="3" fillId="4" borderId="13" xfId="0" applyNumberFormat="1" applyFont="1" applyFill="1" applyBorder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165" fontId="3" fillId="4" borderId="8" xfId="0" applyNumberFormat="1" applyFont="1" applyFill="1" applyBorder="1"/>
    <xf numFmtId="165" fontId="3" fillId="4" borderId="11" xfId="0" applyNumberFormat="1" applyFont="1" applyFill="1" applyBorder="1"/>
    <xf numFmtId="165" fontId="3" fillId="4" borderId="14" xfId="0" applyNumberFormat="1" applyFont="1" applyFill="1" applyBorder="1"/>
    <xf numFmtId="165" fontId="18" fillId="4" borderId="2" xfId="0" applyNumberFormat="1" applyFont="1" applyFill="1" applyBorder="1"/>
    <xf numFmtId="0" fontId="29" fillId="2" borderId="0" xfId="0" applyFont="1" applyFill="1" applyBorder="1" applyAlignment="1">
      <alignment horizontal="justify" vertical="center"/>
    </xf>
    <xf numFmtId="0" fontId="29" fillId="2" borderId="0" xfId="0" applyFont="1" applyFill="1" applyBorder="1"/>
    <xf numFmtId="0" fontId="29" fillId="2" borderId="0" xfId="0" applyFont="1" applyFill="1" applyBorder="1" applyAlignment="1">
      <alignment vertical="center"/>
    </xf>
    <xf numFmtId="165" fontId="3" fillId="4" borderId="7" xfId="0" applyNumberFormat="1" applyFont="1" applyFill="1" applyBorder="1" applyAlignment="1">
      <alignment horizontal="right" vertical="center" wrapText="1"/>
    </xf>
    <xf numFmtId="164" fontId="3" fillId="4" borderId="2" xfId="1" applyNumberFormat="1" applyFont="1" applyFill="1" applyBorder="1" applyAlignment="1">
      <alignment horizontal="right" vertical="center" wrapText="1"/>
    </xf>
    <xf numFmtId="165" fontId="6" fillId="4" borderId="7" xfId="0" applyNumberFormat="1" applyFont="1" applyFill="1" applyBorder="1" applyAlignment="1">
      <alignment horizontal="right" vertical="center" wrapText="1"/>
    </xf>
    <xf numFmtId="165" fontId="3" fillId="4" borderId="10" xfId="0" applyNumberFormat="1" applyFont="1" applyFill="1" applyBorder="1" applyAlignment="1">
      <alignment horizontal="right" vertical="center" wrapText="1"/>
    </xf>
    <xf numFmtId="165" fontId="6" fillId="4" borderId="10" xfId="0" applyNumberFormat="1" applyFont="1" applyFill="1" applyBorder="1" applyAlignment="1">
      <alignment horizontal="right" vertical="center" wrapText="1"/>
    </xf>
    <xf numFmtId="164" fontId="6" fillId="4" borderId="2" xfId="1" applyNumberFormat="1" applyFont="1" applyFill="1" applyBorder="1" applyAlignment="1">
      <alignment horizontal="right" vertical="center" wrapText="1"/>
    </xf>
    <xf numFmtId="165" fontId="11" fillId="4" borderId="1" xfId="0" applyNumberFormat="1" applyFont="1" applyFill="1" applyBorder="1" applyAlignment="1">
      <alignment horizontal="right" vertical="center" wrapText="1"/>
    </xf>
    <xf numFmtId="3" fontId="11" fillId="4" borderId="7" xfId="0" applyNumberFormat="1" applyFont="1" applyFill="1" applyBorder="1" applyAlignment="1">
      <alignment horizontal="right" vertical="center" wrapText="1"/>
    </xf>
    <xf numFmtId="3" fontId="11" fillId="4" borderId="1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left" vertical="center" wrapText="1"/>
    </xf>
    <xf numFmtId="3" fontId="11" fillId="4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8" fillId="4" borderId="2" xfId="0" applyNumberFormat="1" applyFont="1" applyFill="1" applyBorder="1" applyAlignment="1">
      <alignment horizontal="right" vertical="center" wrapText="1"/>
    </xf>
    <xf numFmtId="165" fontId="11" fillId="4" borderId="7" xfId="0" applyNumberFormat="1" applyFont="1" applyFill="1" applyBorder="1" applyAlignment="1">
      <alignment horizontal="right" vertical="center" wrapText="1"/>
    </xf>
    <xf numFmtId="165" fontId="11" fillId="4" borderId="10" xfId="0" applyNumberFormat="1" applyFont="1" applyFill="1" applyBorder="1" applyAlignment="1">
      <alignment horizontal="right" vertical="center" wrapText="1"/>
    </xf>
    <xf numFmtId="165" fontId="11" fillId="4" borderId="13" xfId="0" applyNumberFormat="1" applyFont="1" applyFill="1" applyBorder="1" applyAlignment="1">
      <alignment horizontal="right"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0" fontId="11" fillId="2" borderId="2" xfId="0" applyNumberFormat="1" applyFont="1" applyFill="1" applyBorder="1" applyAlignment="1">
      <alignment horizontal="right" vertical="center" wrapText="1"/>
    </xf>
    <xf numFmtId="164" fontId="11" fillId="2" borderId="2" xfId="0" applyNumberFormat="1" applyFont="1" applyFill="1" applyBorder="1" applyAlignment="1">
      <alignment horizontal="right" vertical="center" wrapText="1"/>
    </xf>
    <xf numFmtId="164" fontId="11" fillId="4" borderId="2" xfId="0" applyNumberFormat="1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horizontal="justify" vertical="center" wrapText="1"/>
    </xf>
    <xf numFmtId="3" fontId="18" fillId="2" borderId="0" xfId="0" applyNumberFormat="1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vertical="center" wrapText="1"/>
    </xf>
    <xf numFmtId="3" fontId="3" fillId="4" borderId="7" xfId="0" applyNumberFormat="1" applyFont="1" applyFill="1" applyBorder="1" applyAlignment="1">
      <alignment horizontal="right" vertical="center" wrapText="1"/>
    </xf>
    <xf numFmtId="3" fontId="3" fillId="4" borderId="10" xfId="0" applyNumberFormat="1" applyFont="1" applyFill="1" applyBorder="1" applyAlignment="1">
      <alignment horizontal="right" vertical="center" wrapText="1"/>
    </xf>
    <xf numFmtId="3" fontId="6" fillId="4" borderId="10" xfId="0" applyNumberFormat="1" applyFont="1" applyFill="1" applyBorder="1" applyAlignment="1">
      <alignment horizontal="right" vertical="center" wrapText="1"/>
    </xf>
    <xf numFmtId="3" fontId="6" fillId="4" borderId="13" xfId="0" applyNumberFormat="1" applyFont="1" applyFill="1" applyBorder="1" applyAlignment="1">
      <alignment horizontal="right" vertical="center" wrapText="1"/>
    </xf>
    <xf numFmtId="3" fontId="6" fillId="4" borderId="8" xfId="0" applyNumberFormat="1" applyFont="1" applyFill="1" applyBorder="1" applyAlignment="1">
      <alignment horizontal="right" vertical="center" wrapText="1"/>
    </xf>
    <xf numFmtId="3" fontId="6" fillId="4" borderId="11" xfId="0" applyNumberFormat="1" applyFont="1" applyFill="1" applyBorder="1" applyAlignment="1">
      <alignment horizontal="right" vertical="center" wrapText="1"/>
    </xf>
    <xf numFmtId="3" fontId="3" fillId="4" borderId="11" xfId="0" applyNumberFormat="1" applyFont="1" applyFill="1" applyBorder="1" applyAlignment="1">
      <alignment horizontal="right" vertical="center" wrapText="1"/>
    </xf>
    <xf numFmtId="3" fontId="3" fillId="4" borderId="14" xfId="0" applyNumberFormat="1" applyFont="1" applyFill="1" applyBorder="1" applyAlignment="1">
      <alignment horizontal="right" vertical="center" wrapText="1"/>
    </xf>
    <xf numFmtId="165" fontId="3" fillId="4" borderId="8" xfId="0" applyNumberFormat="1" applyFont="1" applyFill="1" applyBorder="1" applyAlignment="1">
      <alignment horizontal="right" vertical="center"/>
    </xf>
    <xf numFmtId="165" fontId="3" fillId="4" borderId="11" xfId="0" applyNumberFormat="1" applyFont="1" applyFill="1" applyBorder="1" applyAlignment="1">
      <alignment horizontal="right" vertical="center"/>
    </xf>
    <xf numFmtId="165" fontId="3" fillId="4" borderId="14" xfId="0" applyNumberFormat="1" applyFont="1" applyFill="1" applyBorder="1" applyAlignment="1">
      <alignment horizontal="right" vertical="center"/>
    </xf>
    <xf numFmtId="165" fontId="18" fillId="4" borderId="2" xfId="0" applyNumberFormat="1" applyFont="1" applyFill="1" applyBorder="1" applyAlignment="1">
      <alignment horizontal="right" vertical="center"/>
    </xf>
    <xf numFmtId="3" fontId="3" fillId="4" borderId="5" xfId="0" applyNumberFormat="1" applyFont="1" applyFill="1" applyBorder="1" applyAlignment="1">
      <alignment horizontal="right" vertical="center" wrapText="1"/>
    </xf>
    <xf numFmtId="165" fontId="3" fillId="4" borderId="2" xfId="0" applyNumberFormat="1" applyFont="1" applyFill="1" applyBorder="1" applyAlignment="1">
      <alignment horizontal="right" vertical="center" wrapText="1"/>
    </xf>
    <xf numFmtId="166" fontId="6" fillId="2" borderId="7" xfId="0" applyNumberFormat="1" applyFont="1" applyFill="1" applyBorder="1" applyAlignment="1">
      <alignment horizontal="right" vertical="center" wrapText="1"/>
    </xf>
    <xf numFmtId="166" fontId="6" fillId="2" borderId="8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166" fontId="3" fillId="4" borderId="2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right" vertical="center" wrapText="1"/>
    </xf>
    <xf numFmtId="3" fontId="3" fillId="4" borderId="8" xfId="0" applyNumberFormat="1" applyFont="1" applyFill="1" applyBorder="1" applyAlignment="1">
      <alignment horizontal="right" vertical="center" wrapText="1"/>
    </xf>
    <xf numFmtId="164" fontId="3" fillId="4" borderId="2" xfId="1" applyNumberFormat="1" applyFont="1" applyFill="1" applyBorder="1"/>
    <xf numFmtId="164" fontId="3" fillId="4" borderId="8" xfId="0" applyNumberFormat="1" applyFont="1" applyFill="1" applyBorder="1"/>
    <xf numFmtId="164" fontId="3" fillId="4" borderId="11" xfId="0" applyNumberFormat="1" applyFont="1" applyFill="1" applyBorder="1"/>
    <xf numFmtId="164" fontId="3" fillId="4" borderId="14" xfId="0" applyNumberFormat="1" applyFont="1" applyFill="1" applyBorder="1"/>
    <xf numFmtId="164" fontId="19" fillId="4" borderId="2" xfId="0" applyNumberFormat="1" applyFont="1" applyFill="1" applyBorder="1"/>
    <xf numFmtId="3" fontId="6" fillId="4" borderId="14" xfId="0" applyNumberFormat="1" applyFont="1" applyFill="1" applyBorder="1" applyAlignment="1">
      <alignment horizontal="right" vertical="center" wrapText="1"/>
    </xf>
    <xf numFmtId="0" fontId="18" fillId="4" borderId="19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165" fontId="6" fillId="4" borderId="2" xfId="0" applyNumberFormat="1" applyFont="1" applyFill="1" applyBorder="1" applyAlignment="1">
      <alignment horizontal="right" vertical="center" wrapText="1"/>
    </xf>
    <xf numFmtId="167" fontId="11" fillId="4" borderId="7" xfId="2" applyNumberFormat="1" applyFont="1" applyFill="1" applyBorder="1" applyAlignment="1">
      <alignment horizontal="right" vertical="center" wrapText="1"/>
    </xf>
    <xf numFmtId="167" fontId="11" fillId="4" borderId="10" xfId="2" applyNumberFormat="1" applyFont="1" applyFill="1" applyBorder="1" applyAlignment="1">
      <alignment horizontal="right" vertical="center" wrapText="1"/>
    </xf>
    <xf numFmtId="167" fontId="11" fillId="4" borderId="13" xfId="2" applyNumberFormat="1" applyFont="1" applyFill="1" applyBorder="1" applyAlignment="1">
      <alignment horizontal="right" vertical="center" wrapText="1"/>
    </xf>
    <xf numFmtId="167" fontId="18" fillId="4" borderId="2" xfId="2" applyNumberFormat="1" applyFont="1" applyFill="1" applyBorder="1" applyAlignment="1">
      <alignment horizontal="right" vertical="center" wrapText="1"/>
    </xf>
    <xf numFmtId="164" fontId="11" fillId="2" borderId="8" xfId="2" applyNumberFormat="1" applyFont="1" applyFill="1" applyBorder="1" applyAlignment="1">
      <alignment horizontal="right" vertical="center" wrapText="1"/>
    </xf>
    <xf numFmtId="164" fontId="11" fillId="2" borderId="14" xfId="2" applyNumberFormat="1" applyFont="1" applyFill="1" applyBorder="1" applyAlignment="1">
      <alignment horizontal="right" vertical="center" wrapText="1"/>
    </xf>
    <xf numFmtId="0" fontId="11" fillId="2" borderId="12" xfId="0" applyFont="1" applyFill="1" applyBorder="1" applyAlignment="1">
      <alignment vertical="center" wrapText="1"/>
    </xf>
    <xf numFmtId="167" fontId="11" fillId="2" borderId="10" xfId="2" applyNumberFormat="1" applyFont="1" applyFill="1" applyBorder="1" applyAlignment="1">
      <alignment vertical="center" wrapText="1"/>
    </xf>
    <xf numFmtId="167" fontId="11" fillId="4" borderId="10" xfId="2" applyNumberFormat="1" applyFont="1" applyFill="1" applyBorder="1" applyAlignment="1">
      <alignment vertical="center" wrapText="1"/>
    </xf>
    <xf numFmtId="167" fontId="11" fillId="4" borderId="8" xfId="2" applyNumberFormat="1" applyFont="1" applyFill="1" applyBorder="1" applyAlignment="1">
      <alignment horizontal="right" vertical="center" wrapText="1"/>
    </xf>
    <xf numFmtId="167" fontId="11" fillId="4" borderId="11" xfId="2" applyNumberFormat="1" applyFont="1" applyFill="1" applyBorder="1" applyAlignment="1">
      <alignment horizontal="right" vertical="center" wrapText="1"/>
    </xf>
    <xf numFmtId="167" fontId="11" fillId="4" borderId="14" xfId="2" applyNumberFormat="1" applyFont="1" applyFill="1" applyBorder="1" applyAlignment="1">
      <alignment horizontal="right" vertical="center" wrapText="1"/>
    </xf>
    <xf numFmtId="167" fontId="11" fillId="4" borderId="2" xfId="2" applyNumberFormat="1" applyFont="1" applyFill="1" applyBorder="1" applyAlignment="1">
      <alignment horizontal="right" vertical="center" wrapText="1"/>
    </xf>
    <xf numFmtId="0" fontId="18" fillId="4" borderId="19" xfId="0" applyFont="1" applyFill="1" applyBorder="1" applyAlignment="1">
      <alignment horizontal="justify" vertical="center" wrapText="1"/>
    </xf>
    <xf numFmtId="167" fontId="11" fillId="4" borderId="5" xfId="2" applyNumberFormat="1" applyFont="1" applyFill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horizontal="right" vertical="center" wrapText="1"/>
    </xf>
    <xf numFmtId="4" fontId="11" fillId="4" borderId="11" xfId="0" applyNumberFormat="1" applyFont="1" applyFill="1" applyBorder="1" applyAlignment="1">
      <alignment horizontal="right" vertical="center" wrapText="1"/>
    </xf>
    <xf numFmtId="4" fontId="11" fillId="4" borderId="14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0" fontId="11" fillId="2" borderId="11" xfId="0" quotePrefix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left" vertical="center"/>
    </xf>
    <xf numFmtId="165" fontId="6" fillId="4" borderId="4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164" fontId="6" fillId="4" borderId="11" xfId="1" applyNumberFormat="1" applyFont="1" applyFill="1" applyBorder="1" applyAlignment="1">
      <alignment horizontal="right" vertical="center" wrapText="1"/>
    </xf>
    <xf numFmtId="164" fontId="6" fillId="4" borderId="14" xfId="1" applyNumberFormat="1" applyFont="1" applyFill="1" applyBorder="1" applyAlignment="1">
      <alignment horizontal="right" vertical="center" wrapText="1"/>
    </xf>
    <xf numFmtId="0" fontId="18" fillId="4" borderId="2" xfId="0" applyFont="1" applyFill="1" applyBorder="1"/>
    <xf numFmtId="0" fontId="19" fillId="4" borderId="2" xfId="0" applyFont="1" applyFill="1" applyBorder="1"/>
    <xf numFmtId="0" fontId="11" fillId="4" borderId="8" xfId="0" applyFont="1" applyFill="1" applyBorder="1" applyAlignment="1">
      <alignment horizontal="right" vertical="center" wrapText="1"/>
    </xf>
    <xf numFmtId="0" fontId="11" fillId="4" borderId="11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1" fillId="4" borderId="5" xfId="0" applyFont="1" applyFill="1" applyBorder="1" applyAlignment="1">
      <alignment horizontal="right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/>
    <xf numFmtId="164" fontId="18" fillId="2" borderId="2" xfId="1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vertical="center"/>
    </xf>
    <xf numFmtId="164" fontId="3" fillId="4" borderId="7" xfId="1" applyNumberFormat="1" applyFont="1" applyFill="1" applyBorder="1" applyAlignment="1">
      <alignment horizontal="right" vertical="center" wrapText="1"/>
    </xf>
    <xf numFmtId="164" fontId="3" fillId="4" borderId="10" xfId="1" applyNumberFormat="1" applyFont="1" applyFill="1" applyBorder="1" applyAlignment="1">
      <alignment horizontal="right" vertical="center" wrapText="1"/>
    </xf>
    <xf numFmtId="164" fontId="3" fillId="4" borderId="13" xfId="1" applyNumberFormat="1" applyFont="1" applyFill="1" applyBorder="1" applyAlignment="1">
      <alignment horizontal="right" vertical="center" wrapText="1"/>
    </xf>
    <xf numFmtId="164" fontId="3" fillId="4" borderId="8" xfId="1" applyNumberFormat="1" applyFont="1" applyFill="1" applyBorder="1" applyAlignment="1">
      <alignment horizontal="right" vertical="center" wrapText="1"/>
    </xf>
    <xf numFmtId="164" fontId="3" fillId="4" borderId="11" xfId="1" applyNumberFormat="1" applyFont="1" applyFill="1" applyBorder="1" applyAlignment="1">
      <alignment horizontal="right" vertical="center" wrapText="1"/>
    </xf>
    <xf numFmtId="164" fontId="3" fillId="4" borderId="14" xfId="1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/>
    <xf numFmtId="164" fontId="3" fillId="2" borderId="10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164" fontId="3" fillId="4" borderId="13" xfId="0" applyNumberFormat="1" applyFont="1" applyFill="1" applyBorder="1" applyAlignment="1">
      <alignment horizontal="right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8" xfId="0" applyNumberFormat="1" applyFont="1" applyFill="1" applyBorder="1" applyAlignment="1">
      <alignment horizontal="right" vertical="center" wrapText="1"/>
    </xf>
    <xf numFmtId="164" fontId="3" fillId="4" borderId="11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6" fontId="3" fillId="2" borderId="11" xfId="2" applyNumberFormat="1" applyFont="1" applyFill="1" applyBorder="1" applyAlignment="1">
      <alignment horizontal="right" vertical="center" wrapText="1"/>
    </xf>
    <xf numFmtId="10" fontId="18" fillId="2" borderId="8" xfId="1" applyNumberFormat="1" applyFont="1" applyFill="1" applyBorder="1" applyAlignment="1">
      <alignment horizontal="right" vertical="center" wrapText="1"/>
    </xf>
    <xf numFmtId="0" fontId="32" fillId="3" borderId="0" xfId="8" applyFont="1" applyFill="1" applyAlignment="1">
      <alignment horizontal="center"/>
    </xf>
    <xf numFmtId="0" fontId="34" fillId="0" borderId="0" xfId="0" applyFont="1" applyAlignment="1">
      <alignment horizontal="left" wrapText="1"/>
    </xf>
    <xf numFmtId="0" fontId="18" fillId="4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8" fillId="2" borderId="2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9">
    <cellStyle name="Čárka" xfId="2" builtinId="3"/>
    <cellStyle name="Čárka 2" xfId="3" xr:uid="{B434BE31-AD8D-4448-966C-9C6D84AE735F}"/>
    <cellStyle name="Čárka 2 2" xfId="7" xr:uid="{85E9C493-B263-4B99-B89F-1BF68C6E2582}"/>
    <cellStyle name="Čárka 3" xfId="6" xr:uid="{F28FCA38-87BD-4048-B451-C779EE298528}"/>
    <cellStyle name="Hypertextový odkaz" xfId="8" builtinId="8"/>
    <cellStyle name="Normální" xfId="0" builtinId="0"/>
    <cellStyle name="Normální 2" xfId="5" xr:uid="{7F841D9A-470B-47E2-8D76-6114DE0EDAF3}"/>
    <cellStyle name="Normální 3" xfId="4" xr:uid="{179171BA-A6BA-4DCD-9321-2259E37E2EF8}"/>
    <cellStyle name="Procenta" xfId="1" builtinId="5"/>
  </cellStyles>
  <dxfs count="0"/>
  <tableStyles count="0" defaultTableStyle="TableStyleMedium2" defaultPivotStyle="PivotStyleLight16"/>
  <colors>
    <mruColors>
      <color rgb="FF0C3377"/>
      <color rgb="FFEAF3FC"/>
      <color rgb="FF666633"/>
      <color rgb="FFCCCC00"/>
      <color rgb="FFFF9999"/>
      <color rgb="FFFFFF66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6282-BEA2-4F44-B97D-F04F78B6A161}">
  <sheetPr codeName="List79"/>
  <dimension ref="B1:E198"/>
  <sheetViews>
    <sheetView tabSelected="1" workbookViewId="0">
      <selection activeCell="B4" sqref="B4:E4"/>
    </sheetView>
  </sheetViews>
  <sheetFormatPr defaultRowHeight="15" x14ac:dyDescent="0.25"/>
  <cols>
    <col min="1" max="4" width="1.7109375" style="280" customWidth="1"/>
    <col min="5" max="5" width="169.140625" style="280" bestFit="1" customWidth="1"/>
    <col min="6" max="16384" width="9.140625" style="280"/>
  </cols>
  <sheetData>
    <row r="1" spans="2:5" ht="5.0999999999999996" customHeight="1" x14ac:dyDescent="0.25">
      <c r="B1" s="281"/>
      <c r="C1" s="281"/>
      <c r="D1" s="281"/>
    </row>
    <row r="2" spans="2:5" x14ac:dyDescent="0.25">
      <c r="E2" s="282"/>
    </row>
    <row r="3" spans="2:5" ht="21" x14ac:dyDescent="0.35">
      <c r="B3" s="427" t="s">
        <v>507</v>
      </c>
      <c r="C3" s="427"/>
      <c r="D3" s="427"/>
      <c r="E3" s="427"/>
    </row>
    <row r="4" spans="2:5" customFormat="1" ht="44.25" customHeight="1" x14ac:dyDescent="0.25">
      <c r="B4" s="428" t="s">
        <v>745</v>
      </c>
      <c r="C4" s="428"/>
      <c r="D4" s="428"/>
      <c r="E4" s="428"/>
    </row>
    <row r="5" spans="2:5" x14ac:dyDescent="0.25">
      <c r="B5" s="286" t="s">
        <v>508</v>
      </c>
      <c r="C5" s="282"/>
      <c r="D5" s="282"/>
    </row>
    <row r="6" spans="2:5" ht="3" customHeight="1" x14ac:dyDescent="0.25">
      <c r="E6" s="282"/>
    </row>
    <row r="7" spans="2:5" x14ac:dyDescent="0.25">
      <c r="E7" s="283" t="s">
        <v>397</v>
      </c>
    </row>
    <row r="8" spans="2:5" x14ac:dyDescent="0.25">
      <c r="E8" s="283" t="s">
        <v>399</v>
      </c>
    </row>
    <row r="9" spans="2:5" ht="3" customHeight="1" x14ac:dyDescent="0.25">
      <c r="E9" s="283"/>
    </row>
    <row r="10" spans="2:5" x14ac:dyDescent="0.25">
      <c r="B10" s="285" t="s">
        <v>509</v>
      </c>
      <c r="E10" s="283"/>
    </row>
    <row r="11" spans="2:5" x14ac:dyDescent="0.25">
      <c r="C11" s="285" t="s">
        <v>510</v>
      </c>
      <c r="E11" s="283"/>
    </row>
    <row r="12" spans="2:5" ht="3" customHeight="1" x14ac:dyDescent="0.25">
      <c r="E12" s="283"/>
    </row>
    <row r="13" spans="2:5" x14ac:dyDescent="0.25">
      <c r="E13" s="283" t="s">
        <v>400</v>
      </c>
    </row>
    <row r="14" spans="2:5" ht="3" customHeight="1" x14ac:dyDescent="0.25">
      <c r="E14" s="283"/>
    </row>
    <row r="15" spans="2:5" x14ac:dyDescent="0.25">
      <c r="C15" s="285" t="s">
        <v>511</v>
      </c>
      <c r="E15" s="283"/>
    </row>
    <row r="16" spans="2:5" ht="3" customHeight="1" x14ac:dyDescent="0.25">
      <c r="E16" s="283"/>
    </row>
    <row r="17" spans="4:5" x14ac:dyDescent="0.25">
      <c r="E17" s="283" t="s">
        <v>401</v>
      </c>
    </row>
    <row r="18" spans="4:5" ht="3" customHeight="1" x14ac:dyDescent="0.25">
      <c r="E18" s="283"/>
    </row>
    <row r="19" spans="4:5" x14ac:dyDescent="0.25">
      <c r="D19" s="285" t="s">
        <v>512</v>
      </c>
      <c r="E19" s="283"/>
    </row>
    <row r="20" spans="4:5" ht="3" customHeight="1" x14ac:dyDescent="0.25">
      <c r="E20" s="283"/>
    </row>
    <row r="21" spans="4:5" x14ac:dyDescent="0.25">
      <c r="E21" s="283" t="s">
        <v>402</v>
      </c>
    </row>
    <row r="22" spans="4:5" x14ac:dyDescent="0.25">
      <c r="E22" s="283" t="s">
        <v>734</v>
      </c>
    </row>
    <row r="23" spans="4:5" x14ac:dyDescent="0.25">
      <c r="E23" s="283" t="s">
        <v>735</v>
      </c>
    </row>
    <row r="24" spans="4:5" x14ac:dyDescent="0.25">
      <c r="E24" s="283" t="s">
        <v>403</v>
      </c>
    </row>
    <row r="25" spans="4:5" ht="3" customHeight="1" x14ac:dyDescent="0.25">
      <c r="E25" s="283"/>
    </row>
    <row r="26" spans="4:5" x14ac:dyDescent="0.25">
      <c r="D26" s="285" t="s">
        <v>513</v>
      </c>
      <c r="E26" s="283"/>
    </row>
    <row r="27" spans="4:5" ht="3" customHeight="1" x14ac:dyDescent="0.25">
      <c r="E27" s="283"/>
    </row>
    <row r="28" spans="4:5" x14ac:dyDescent="0.25">
      <c r="E28" s="283" t="s">
        <v>404</v>
      </c>
    </row>
    <row r="29" spans="4:5" ht="3" customHeight="1" x14ac:dyDescent="0.25">
      <c r="E29" s="283"/>
    </row>
    <row r="30" spans="4:5" x14ac:dyDescent="0.25">
      <c r="D30" s="285" t="s">
        <v>514</v>
      </c>
      <c r="E30" s="283"/>
    </row>
    <row r="31" spans="4:5" ht="3" customHeight="1" x14ac:dyDescent="0.25">
      <c r="E31" s="283"/>
    </row>
    <row r="32" spans="4:5" x14ac:dyDescent="0.25">
      <c r="E32" s="283" t="s">
        <v>405</v>
      </c>
    </row>
    <row r="33" spans="4:5" x14ac:dyDescent="0.25">
      <c r="E33" s="283" t="s">
        <v>406</v>
      </c>
    </row>
    <row r="34" spans="4:5" x14ac:dyDescent="0.25">
      <c r="E34" s="283" t="s">
        <v>407</v>
      </c>
    </row>
    <row r="35" spans="4:5" x14ac:dyDescent="0.25">
      <c r="E35" s="283" t="s">
        <v>408</v>
      </c>
    </row>
    <row r="36" spans="4:5" ht="3" customHeight="1" x14ac:dyDescent="0.25">
      <c r="E36" s="283"/>
    </row>
    <row r="37" spans="4:5" x14ac:dyDescent="0.25">
      <c r="D37" s="285" t="s">
        <v>515</v>
      </c>
      <c r="E37" s="283"/>
    </row>
    <row r="38" spans="4:5" ht="3" customHeight="1" x14ac:dyDescent="0.25">
      <c r="E38" s="283"/>
    </row>
    <row r="39" spans="4:5" x14ac:dyDescent="0.25">
      <c r="E39" s="283" t="s">
        <v>409</v>
      </c>
    </row>
    <row r="40" spans="4:5" x14ac:dyDescent="0.25">
      <c r="E40" s="283" t="s">
        <v>410</v>
      </c>
    </row>
    <row r="41" spans="4:5" ht="3" customHeight="1" x14ac:dyDescent="0.25">
      <c r="E41" s="283"/>
    </row>
    <row r="42" spans="4:5" x14ac:dyDescent="0.25">
      <c r="D42" s="285" t="s">
        <v>516</v>
      </c>
      <c r="E42" s="283"/>
    </row>
    <row r="43" spans="4:5" ht="3" customHeight="1" x14ac:dyDescent="0.25">
      <c r="E43" s="283"/>
    </row>
    <row r="44" spans="4:5" x14ac:dyDescent="0.25">
      <c r="E44" s="283" t="s">
        <v>411</v>
      </c>
    </row>
    <row r="45" spans="4:5" x14ac:dyDescent="0.25">
      <c r="E45" s="283" t="s">
        <v>412</v>
      </c>
    </row>
    <row r="46" spans="4:5" x14ac:dyDescent="0.25">
      <c r="E46" s="283" t="s">
        <v>736</v>
      </c>
    </row>
    <row r="47" spans="4:5" ht="3" customHeight="1" x14ac:dyDescent="0.25">
      <c r="E47" s="283"/>
    </row>
    <row r="48" spans="4:5" x14ac:dyDescent="0.25">
      <c r="D48" s="285" t="s">
        <v>517</v>
      </c>
      <c r="E48" s="283"/>
    </row>
    <row r="49" spans="4:5" ht="3" customHeight="1" x14ac:dyDescent="0.25">
      <c r="E49" s="283"/>
    </row>
    <row r="50" spans="4:5" x14ac:dyDescent="0.25">
      <c r="E50" s="283" t="s">
        <v>413</v>
      </c>
    </row>
    <row r="51" spans="4:5" x14ac:dyDescent="0.25">
      <c r="E51" s="283" t="s">
        <v>414</v>
      </c>
    </row>
    <row r="52" spans="4:5" ht="3" customHeight="1" x14ac:dyDescent="0.25">
      <c r="E52" s="283"/>
    </row>
    <row r="53" spans="4:5" x14ac:dyDescent="0.25">
      <c r="D53" s="285" t="s">
        <v>518</v>
      </c>
      <c r="E53" s="283"/>
    </row>
    <row r="54" spans="4:5" ht="3" customHeight="1" x14ac:dyDescent="0.25">
      <c r="E54" s="283"/>
    </row>
    <row r="55" spans="4:5" x14ac:dyDescent="0.25">
      <c r="E55" s="283" t="s">
        <v>415</v>
      </c>
    </row>
    <row r="56" spans="4:5" ht="3" customHeight="1" x14ac:dyDescent="0.25">
      <c r="E56" s="283"/>
    </row>
    <row r="57" spans="4:5" x14ac:dyDescent="0.25">
      <c r="D57" s="285" t="s">
        <v>519</v>
      </c>
      <c r="E57" s="283"/>
    </row>
    <row r="58" spans="4:5" ht="3" customHeight="1" x14ac:dyDescent="0.25">
      <c r="E58" s="283"/>
    </row>
    <row r="59" spans="4:5" x14ac:dyDescent="0.25">
      <c r="E59" s="283" t="s">
        <v>416</v>
      </c>
    </row>
    <row r="60" spans="4:5" ht="3" customHeight="1" x14ac:dyDescent="0.25">
      <c r="E60" s="283"/>
    </row>
    <row r="61" spans="4:5" x14ac:dyDescent="0.25">
      <c r="D61" s="285" t="s">
        <v>520</v>
      </c>
      <c r="E61" s="283"/>
    </row>
    <row r="62" spans="4:5" ht="3" customHeight="1" x14ac:dyDescent="0.25">
      <c r="E62" s="283"/>
    </row>
    <row r="63" spans="4:5" x14ac:dyDescent="0.25">
      <c r="E63" s="283" t="s">
        <v>417</v>
      </c>
    </row>
    <row r="64" spans="4:5" ht="3" customHeight="1" x14ac:dyDescent="0.25">
      <c r="E64" s="283"/>
    </row>
    <row r="65" spans="3:5" x14ac:dyDescent="0.25">
      <c r="D65" s="285" t="s">
        <v>521</v>
      </c>
      <c r="E65" s="283"/>
    </row>
    <row r="66" spans="3:5" ht="3" customHeight="1" x14ac:dyDescent="0.25">
      <c r="E66" s="283"/>
    </row>
    <row r="67" spans="3:5" x14ac:dyDescent="0.25">
      <c r="E67" s="283" t="s">
        <v>418</v>
      </c>
    </row>
    <row r="68" spans="3:5" ht="3" customHeight="1" x14ac:dyDescent="0.25">
      <c r="E68" s="283"/>
    </row>
    <row r="69" spans="3:5" x14ac:dyDescent="0.25">
      <c r="C69" s="285" t="s">
        <v>522</v>
      </c>
      <c r="E69" s="283"/>
    </row>
    <row r="70" spans="3:5" x14ac:dyDescent="0.25">
      <c r="D70" s="285" t="s">
        <v>523</v>
      </c>
      <c r="E70" s="283"/>
    </row>
    <row r="71" spans="3:5" ht="3" customHeight="1" x14ac:dyDescent="0.25">
      <c r="E71" s="283"/>
    </row>
    <row r="72" spans="3:5" x14ac:dyDescent="0.25">
      <c r="E72" s="283" t="s">
        <v>419</v>
      </c>
    </row>
    <row r="73" spans="3:5" ht="3" customHeight="1" x14ac:dyDescent="0.25">
      <c r="E73" s="283"/>
    </row>
    <row r="74" spans="3:5" x14ac:dyDescent="0.25">
      <c r="D74" s="285" t="s">
        <v>524</v>
      </c>
      <c r="E74" s="283"/>
    </row>
    <row r="75" spans="3:5" ht="3" customHeight="1" x14ac:dyDescent="0.25">
      <c r="E75" s="283"/>
    </row>
    <row r="76" spans="3:5" x14ac:dyDescent="0.25">
      <c r="E76" s="283" t="s">
        <v>420</v>
      </c>
    </row>
    <row r="77" spans="3:5" x14ac:dyDescent="0.25">
      <c r="E77" s="283" t="s">
        <v>421</v>
      </c>
    </row>
    <row r="78" spans="3:5" x14ac:dyDescent="0.25">
      <c r="E78" s="283" t="s">
        <v>422</v>
      </c>
    </row>
    <row r="79" spans="3:5" ht="3" customHeight="1" x14ac:dyDescent="0.25">
      <c r="E79" s="283"/>
    </row>
    <row r="80" spans="3:5" x14ac:dyDescent="0.25">
      <c r="D80" s="285" t="s">
        <v>525</v>
      </c>
      <c r="E80" s="283"/>
    </row>
    <row r="81" spans="2:5" ht="3" customHeight="1" x14ac:dyDescent="0.25">
      <c r="E81" s="283"/>
    </row>
    <row r="82" spans="2:5" x14ac:dyDescent="0.25">
      <c r="E82" s="283" t="s">
        <v>423</v>
      </c>
    </row>
    <row r="83" spans="2:5" ht="3" customHeight="1" x14ac:dyDescent="0.25">
      <c r="E83" s="283"/>
    </row>
    <row r="84" spans="2:5" x14ac:dyDescent="0.25">
      <c r="B84" s="285" t="s">
        <v>526</v>
      </c>
      <c r="E84" s="283"/>
    </row>
    <row r="85" spans="2:5" x14ac:dyDescent="0.25">
      <c r="C85" s="285" t="s">
        <v>527</v>
      </c>
      <c r="E85" s="283"/>
    </row>
    <row r="86" spans="2:5" ht="3" customHeight="1" x14ac:dyDescent="0.25">
      <c r="E86" s="283"/>
    </row>
    <row r="87" spans="2:5" x14ac:dyDescent="0.25">
      <c r="E87" s="283" t="s">
        <v>424</v>
      </c>
    </row>
    <row r="88" spans="2:5" ht="3" customHeight="1" x14ac:dyDescent="0.25">
      <c r="E88" s="283"/>
    </row>
    <row r="89" spans="2:5" x14ac:dyDescent="0.25">
      <c r="C89" s="285" t="s">
        <v>528</v>
      </c>
      <c r="E89" s="283"/>
    </row>
    <row r="90" spans="2:5" ht="3" customHeight="1" x14ac:dyDescent="0.25">
      <c r="E90" s="283"/>
    </row>
    <row r="91" spans="2:5" x14ac:dyDescent="0.25">
      <c r="E91" s="283" t="s">
        <v>425</v>
      </c>
    </row>
    <row r="92" spans="2:5" x14ac:dyDescent="0.25">
      <c r="E92" s="283" t="s">
        <v>426</v>
      </c>
    </row>
    <row r="93" spans="2:5" ht="3" customHeight="1" x14ac:dyDescent="0.25">
      <c r="E93" s="283"/>
    </row>
    <row r="94" spans="2:5" x14ac:dyDescent="0.25">
      <c r="C94" s="285" t="s">
        <v>529</v>
      </c>
      <c r="E94" s="283"/>
    </row>
    <row r="95" spans="2:5" ht="3" customHeight="1" x14ac:dyDescent="0.25">
      <c r="E95" s="283"/>
    </row>
    <row r="96" spans="2:5" x14ac:dyDescent="0.25">
      <c r="E96" s="283" t="s">
        <v>427</v>
      </c>
    </row>
    <row r="97" spans="2:5" ht="3" customHeight="1" x14ac:dyDescent="0.25">
      <c r="E97" s="283"/>
    </row>
    <row r="98" spans="2:5" x14ac:dyDescent="0.25">
      <c r="C98" s="285" t="s">
        <v>530</v>
      </c>
      <c r="E98" s="283"/>
    </row>
    <row r="99" spans="2:5" x14ac:dyDescent="0.25">
      <c r="D99" s="285" t="s">
        <v>531</v>
      </c>
      <c r="E99" s="283"/>
    </row>
    <row r="100" spans="2:5" ht="3" customHeight="1" x14ac:dyDescent="0.25">
      <c r="E100" s="283"/>
    </row>
    <row r="101" spans="2:5" x14ac:dyDescent="0.25">
      <c r="E101" s="283" t="s">
        <v>428</v>
      </c>
    </row>
    <row r="102" spans="2:5" ht="3" customHeight="1" x14ac:dyDescent="0.25">
      <c r="E102" s="283"/>
    </row>
    <row r="103" spans="2:5" x14ac:dyDescent="0.25">
      <c r="B103" s="285" t="s">
        <v>532</v>
      </c>
      <c r="E103" s="283"/>
    </row>
    <row r="104" spans="2:5" x14ac:dyDescent="0.25">
      <c r="C104" s="285" t="s">
        <v>533</v>
      </c>
      <c r="E104" s="283"/>
    </row>
    <row r="105" spans="2:5" ht="3" customHeight="1" x14ac:dyDescent="0.25">
      <c r="E105" s="283"/>
    </row>
    <row r="106" spans="2:5" x14ac:dyDescent="0.25">
      <c r="E106" s="283" t="s">
        <v>429</v>
      </c>
    </row>
    <row r="107" spans="2:5" ht="3" customHeight="1" x14ac:dyDescent="0.25">
      <c r="E107" s="283"/>
    </row>
    <row r="108" spans="2:5" x14ac:dyDescent="0.25">
      <c r="C108" s="285" t="s">
        <v>534</v>
      </c>
      <c r="E108" s="283"/>
    </row>
    <row r="109" spans="2:5" ht="3" customHeight="1" x14ac:dyDescent="0.25">
      <c r="E109" s="283"/>
    </row>
    <row r="110" spans="2:5" x14ac:dyDescent="0.25">
      <c r="E110" s="283" t="s">
        <v>430</v>
      </c>
    </row>
    <row r="111" spans="2:5" x14ac:dyDescent="0.25">
      <c r="E111" s="283" t="s">
        <v>431</v>
      </c>
    </row>
    <row r="112" spans="2:5" ht="3" customHeight="1" x14ac:dyDescent="0.25">
      <c r="E112" s="283"/>
    </row>
    <row r="113" spans="2:5" x14ac:dyDescent="0.25">
      <c r="C113" s="285" t="s">
        <v>535</v>
      </c>
      <c r="E113" s="283"/>
    </row>
    <row r="114" spans="2:5" ht="3" customHeight="1" x14ac:dyDescent="0.25">
      <c r="E114" s="283"/>
    </row>
    <row r="115" spans="2:5" x14ac:dyDescent="0.25">
      <c r="E115" s="283" t="s">
        <v>432</v>
      </c>
    </row>
    <row r="116" spans="2:5" x14ac:dyDescent="0.25">
      <c r="E116" s="283" t="s">
        <v>433</v>
      </c>
    </row>
    <row r="117" spans="2:5" x14ac:dyDescent="0.25">
      <c r="E117" s="283" t="s">
        <v>434</v>
      </c>
    </row>
    <row r="118" spans="2:5" x14ac:dyDescent="0.25">
      <c r="E118" s="283" t="s">
        <v>435</v>
      </c>
    </row>
    <row r="119" spans="2:5" ht="3" customHeight="1" x14ac:dyDescent="0.25">
      <c r="E119" s="283"/>
    </row>
    <row r="120" spans="2:5" x14ac:dyDescent="0.25">
      <c r="B120" s="285" t="s">
        <v>536</v>
      </c>
      <c r="C120" s="285"/>
      <c r="E120" s="283"/>
    </row>
    <row r="121" spans="2:5" x14ac:dyDescent="0.25">
      <c r="C121" s="285" t="s">
        <v>537</v>
      </c>
      <c r="E121" s="283"/>
    </row>
    <row r="122" spans="2:5" ht="3" customHeight="1" x14ac:dyDescent="0.25">
      <c r="E122" s="283"/>
    </row>
    <row r="123" spans="2:5" x14ac:dyDescent="0.25">
      <c r="E123" s="283" t="s">
        <v>436</v>
      </c>
    </row>
    <row r="124" spans="2:5" ht="3" customHeight="1" x14ac:dyDescent="0.25">
      <c r="E124" s="283"/>
    </row>
    <row r="125" spans="2:5" x14ac:dyDescent="0.25">
      <c r="B125" s="285" t="s">
        <v>538</v>
      </c>
      <c r="E125" s="283"/>
    </row>
    <row r="126" spans="2:5" x14ac:dyDescent="0.25">
      <c r="C126" s="285" t="s">
        <v>539</v>
      </c>
      <c r="E126" s="283"/>
    </row>
    <row r="127" spans="2:5" ht="3" customHeight="1" x14ac:dyDescent="0.25">
      <c r="E127" s="283"/>
    </row>
    <row r="128" spans="2:5" x14ac:dyDescent="0.25">
      <c r="E128" s="283" t="s">
        <v>737</v>
      </c>
    </row>
    <row r="129" spans="2:5" ht="3" customHeight="1" x14ac:dyDescent="0.25">
      <c r="E129" s="283"/>
    </row>
    <row r="130" spans="2:5" x14ac:dyDescent="0.25">
      <c r="B130" s="285" t="s">
        <v>540</v>
      </c>
      <c r="E130" s="283"/>
    </row>
    <row r="131" spans="2:5" x14ac:dyDescent="0.25">
      <c r="C131" s="285" t="s">
        <v>541</v>
      </c>
      <c r="E131" s="283"/>
    </row>
    <row r="132" spans="2:5" ht="3" customHeight="1" x14ac:dyDescent="0.25">
      <c r="E132" s="283"/>
    </row>
    <row r="133" spans="2:5" x14ac:dyDescent="0.25">
      <c r="E133" s="283" t="s">
        <v>437</v>
      </c>
    </row>
    <row r="134" spans="2:5" x14ac:dyDescent="0.25">
      <c r="E134" s="283" t="s">
        <v>438</v>
      </c>
    </row>
    <row r="135" spans="2:5" ht="3" customHeight="1" x14ac:dyDescent="0.25">
      <c r="E135" s="283"/>
    </row>
    <row r="136" spans="2:5" x14ac:dyDescent="0.25">
      <c r="C136" s="285" t="s">
        <v>542</v>
      </c>
      <c r="E136" s="283"/>
    </row>
    <row r="137" spans="2:5" ht="3" customHeight="1" x14ac:dyDescent="0.25">
      <c r="E137" s="283"/>
    </row>
    <row r="138" spans="2:5" x14ac:dyDescent="0.25">
      <c r="E138" s="283" t="s">
        <v>439</v>
      </c>
    </row>
    <row r="139" spans="2:5" ht="3" customHeight="1" x14ac:dyDescent="0.25">
      <c r="E139" s="283"/>
    </row>
    <row r="140" spans="2:5" x14ac:dyDescent="0.25">
      <c r="C140" s="285" t="s">
        <v>543</v>
      </c>
      <c r="E140" s="283"/>
    </row>
    <row r="141" spans="2:5" ht="3" customHeight="1" x14ac:dyDescent="0.25">
      <c r="E141" s="283"/>
    </row>
    <row r="142" spans="2:5" x14ac:dyDescent="0.25">
      <c r="E142" s="283" t="s">
        <v>738</v>
      </c>
    </row>
    <row r="143" spans="2:5" ht="3" customHeight="1" x14ac:dyDescent="0.25">
      <c r="E143" s="283"/>
    </row>
    <row r="144" spans="2:5" x14ac:dyDescent="0.25">
      <c r="C144" s="285" t="s">
        <v>544</v>
      </c>
      <c r="E144" s="283"/>
    </row>
    <row r="145" spans="2:5" ht="3" customHeight="1" x14ac:dyDescent="0.25">
      <c r="E145" s="283"/>
    </row>
    <row r="146" spans="2:5" x14ac:dyDescent="0.25">
      <c r="E146" s="283" t="s">
        <v>440</v>
      </c>
    </row>
    <row r="147" spans="2:5" ht="3" customHeight="1" x14ac:dyDescent="0.25">
      <c r="E147" s="283"/>
    </row>
    <row r="148" spans="2:5" x14ac:dyDescent="0.25">
      <c r="B148" s="285" t="s">
        <v>545</v>
      </c>
      <c r="E148" s="283"/>
    </row>
    <row r="149" spans="2:5" ht="3" customHeight="1" x14ac:dyDescent="0.25">
      <c r="E149" s="283"/>
    </row>
    <row r="150" spans="2:5" x14ac:dyDescent="0.25">
      <c r="E150" s="283" t="s">
        <v>441</v>
      </c>
    </row>
    <row r="151" spans="2:5" ht="3" customHeight="1" x14ac:dyDescent="0.25">
      <c r="E151" s="283"/>
    </row>
    <row r="152" spans="2:5" x14ac:dyDescent="0.25">
      <c r="C152" s="285" t="s">
        <v>546</v>
      </c>
      <c r="E152" s="283"/>
    </row>
    <row r="153" spans="2:5" ht="3" customHeight="1" x14ac:dyDescent="0.25">
      <c r="E153" s="283"/>
    </row>
    <row r="154" spans="2:5" x14ac:dyDescent="0.25">
      <c r="E154" s="283" t="s">
        <v>442</v>
      </c>
    </row>
    <row r="155" spans="2:5" ht="3" customHeight="1" x14ac:dyDescent="0.25">
      <c r="E155" s="283"/>
    </row>
    <row r="156" spans="2:5" x14ac:dyDescent="0.25">
      <c r="C156" s="285" t="s">
        <v>547</v>
      </c>
      <c r="E156" s="283"/>
    </row>
    <row r="157" spans="2:5" ht="3" customHeight="1" x14ac:dyDescent="0.25">
      <c r="E157" s="283"/>
    </row>
    <row r="158" spans="2:5" x14ac:dyDescent="0.25">
      <c r="E158" s="283" t="s">
        <v>443</v>
      </c>
    </row>
    <row r="159" spans="2:5" ht="3" customHeight="1" x14ac:dyDescent="0.25">
      <c r="E159" s="283"/>
    </row>
    <row r="160" spans="2:5" x14ac:dyDescent="0.25">
      <c r="C160" s="285" t="s">
        <v>548</v>
      </c>
      <c r="E160" s="283"/>
    </row>
    <row r="161" spans="2:5" ht="3" customHeight="1" x14ac:dyDescent="0.25">
      <c r="E161" s="283"/>
    </row>
    <row r="162" spans="2:5" x14ac:dyDescent="0.25">
      <c r="E162" s="283" t="s">
        <v>444</v>
      </c>
    </row>
    <row r="163" spans="2:5" x14ac:dyDescent="0.25">
      <c r="E163" s="283" t="s">
        <v>445</v>
      </c>
    </row>
    <row r="164" spans="2:5" x14ac:dyDescent="0.25">
      <c r="E164" s="283" t="s">
        <v>446</v>
      </c>
    </row>
    <row r="165" spans="2:5" x14ac:dyDescent="0.25">
      <c r="E165" s="283" t="s">
        <v>447</v>
      </c>
    </row>
    <row r="166" spans="2:5" ht="3" customHeight="1" x14ac:dyDescent="0.25">
      <c r="E166" s="283"/>
    </row>
    <row r="167" spans="2:5" x14ac:dyDescent="0.25">
      <c r="B167" s="285" t="s">
        <v>549</v>
      </c>
      <c r="E167" s="283"/>
    </row>
    <row r="168" spans="2:5" x14ac:dyDescent="0.25">
      <c r="C168" s="285" t="s">
        <v>550</v>
      </c>
      <c r="E168" s="283"/>
    </row>
    <row r="169" spans="2:5" ht="3" customHeight="1" x14ac:dyDescent="0.25">
      <c r="E169" s="283"/>
    </row>
    <row r="170" spans="2:5" x14ac:dyDescent="0.25">
      <c r="E170" s="283" t="s">
        <v>448</v>
      </c>
    </row>
    <row r="171" spans="2:5" ht="3" customHeight="1" x14ac:dyDescent="0.25">
      <c r="E171" s="283"/>
    </row>
    <row r="172" spans="2:5" x14ac:dyDescent="0.25">
      <c r="C172" s="285" t="s">
        <v>551</v>
      </c>
      <c r="E172" s="283"/>
    </row>
    <row r="173" spans="2:5" ht="3" customHeight="1" x14ac:dyDescent="0.25">
      <c r="E173" s="283"/>
    </row>
    <row r="174" spans="2:5" x14ac:dyDescent="0.25">
      <c r="E174" s="283" t="s">
        <v>449</v>
      </c>
    </row>
    <row r="175" spans="2:5" ht="3" customHeight="1" x14ac:dyDescent="0.25">
      <c r="E175" s="283"/>
    </row>
    <row r="176" spans="2:5" x14ac:dyDescent="0.25">
      <c r="B176" s="285" t="s">
        <v>552</v>
      </c>
      <c r="E176" s="283"/>
    </row>
    <row r="177" spans="5:5" ht="3" customHeight="1" x14ac:dyDescent="0.25">
      <c r="E177" s="283"/>
    </row>
    <row r="178" spans="5:5" x14ac:dyDescent="0.25">
      <c r="E178" s="283" t="s">
        <v>739</v>
      </c>
    </row>
    <row r="179" spans="5:5" x14ac:dyDescent="0.25">
      <c r="E179" s="283" t="s">
        <v>450</v>
      </c>
    </row>
    <row r="180" spans="5:5" x14ac:dyDescent="0.25">
      <c r="E180" s="283" t="s">
        <v>451</v>
      </c>
    </row>
    <row r="181" spans="5:5" x14ac:dyDescent="0.25">
      <c r="E181" s="283" t="s">
        <v>452</v>
      </c>
    </row>
    <row r="182" spans="5:5" x14ac:dyDescent="0.25">
      <c r="E182" s="283" t="s">
        <v>453</v>
      </c>
    </row>
    <row r="183" spans="5:5" x14ac:dyDescent="0.25">
      <c r="E183" s="283" t="s">
        <v>454</v>
      </c>
    </row>
    <row r="184" spans="5:5" x14ac:dyDescent="0.25">
      <c r="E184" s="283" t="s">
        <v>740</v>
      </c>
    </row>
    <row r="185" spans="5:5" x14ac:dyDescent="0.25">
      <c r="E185" s="283" t="s">
        <v>741</v>
      </c>
    </row>
    <row r="186" spans="5:5" x14ac:dyDescent="0.25">
      <c r="E186" s="283" t="s">
        <v>455</v>
      </c>
    </row>
    <row r="187" spans="5:5" x14ac:dyDescent="0.25">
      <c r="E187" s="283" t="s">
        <v>456</v>
      </c>
    </row>
    <row r="188" spans="5:5" x14ac:dyDescent="0.25">
      <c r="E188" s="283" t="s">
        <v>457</v>
      </c>
    </row>
    <row r="189" spans="5:5" x14ac:dyDescent="0.25">
      <c r="E189" s="283" t="s">
        <v>458</v>
      </c>
    </row>
    <row r="190" spans="5:5" x14ac:dyDescent="0.25">
      <c r="E190" s="283" t="s">
        <v>459</v>
      </c>
    </row>
    <row r="191" spans="5:5" x14ac:dyDescent="0.25">
      <c r="E191" s="283" t="s">
        <v>460</v>
      </c>
    </row>
    <row r="192" spans="5:5" x14ac:dyDescent="0.25">
      <c r="E192" s="283" t="s">
        <v>461</v>
      </c>
    </row>
    <row r="193" spans="5:5" x14ac:dyDescent="0.25">
      <c r="E193" s="283" t="s">
        <v>462</v>
      </c>
    </row>
    <row r="194" spans="5:5" x14ac:dyDescent="0.25">
      <c r="E194" s="283" t="s">
        <v>463</v>
      </c>
    </row>
    <row r="195" spans="5:5" x14ac:dyDescent="0.25">
      <c r="E195" s="283" t="s">
        <v>464</v>
      </c>
    </row>
    <row r="196" spans="5:5" x14ac:dyDescent="0.25">
      <c r="E196" s="283" t="s">
        <v>465</v>
      </c>
    </row>
    <row r="197" spans="5:5" x14ac:dyDescent="0.25">
      <c r="E197" s="283" t="s">
        <v>466</v>
      </c>
    </row>
    <row r="198" spans="5:5" x14ac:dyDescent="0.25">
      <c r="E198" s="283" t="s">
        <v>467</v>
      </c>
    </row>
  </sheetData>
  <mergeCells count="2">
    <mergeCell ref="B3:E3"/>
    <mergeCell ref="B4:E4"/>
  </mergeCells>
  <hyperlinks>
    <hyperlink ref="E7" location="'T1'!A1" display="Tabulka 1 Základní údaje o daňové povinnosti a inkasu za vybrané druhy příjmů k 31. 12. 2025 (korunové hodnoty uvedeny v mil. Kč)" xr:uid="{5C49D223-43E0-4E54-98AC-975D10A08E7C}"/>
    <hyperlink ref="E8" location="'T2'!A1" display="Tabulka 2 Počet evidovaných a aktivních daňových subjektů k 31. 12. 2025 " xr:uid="{CB63DC15-5784-44AE-83A5-3DEB55A6BD3A}"/>
    <hyperlink ref="E13" location="'T3'!A1" display="Tabulka 3 Vývoj počtu aktivních daňových subjektů" xr:uid="{34B31795-7C0A-46BC-A8B2-6512950055BB}"/>
    <hyperlink ref="E17" location="'T4'!A1" display="Tabulka 4 Vývoj inkasa vybraných daňových příjmů (korunové hodnoty uvedeny v mil. Kč)" xr:uid="{D3609E07-0AA6-44F7-A6D6-402E28964B99}"/>
    <hyperlink ref="E21" location="'T5'!A1" display="Tabulka 5 Vývoj inkasa DPH celkem (korunové hodnoty uvedeny v mil. Kč)" xr:uid="{02CD96C8-0983-4941-A3BD-9A037CFAEC4A}"/>
    <hyperlink ref="E22" location="'T6'!A1" display="Tabulka 6 Vývoj daňové mezery DPH" xr:uid="{0806D2E4-9B3F-44E1-A717-60D9E71B2994}"/>
    <hyperlink ref="E23" location="'T7'!A1" display="Tabulka 7 Vývoj daně přiznané a vyměřené DPH celkem (korunové hodnoty uvedeny v mil. Kč)" xr:uid="{0389CBCE-8033-4A97-B256-38B03AF91CD8}"/>
    <hyperlink ref="E24" location="'T8'!A1" display="Tabulka 8 Registrace k DPH za rok 2025" xr:uid="{BBBCEBC0-987E-4D34-9BED-364CB32A601B}"/>
    <hyperlink ref="E28" location="'T9'!A1" display="Tabulka 9 Vývoj inkasa DPPO z daňových přiznání (korunové hodnoty uvedeny v mil. Kč)" xr:uid="{4A8ED222-BA09-4B54-A3EC-E5D05591811B}"/>
    <hyperlink ref="E32" location="'T10'!A1" display="Tabulka 10 Vývoj inkasa DPFO placené poplatníky (korunové hodnoty uvedeny v mil. Kč)" xr:uid="{57A145EF-E2B7-4490-9E2E-BD18800D230B}"/>
    <hyperlink ref="E33" location="'T11'!A1" display="Tabulka 11 Vývoj počtu vyměřených daňových přiznání k DPFO" xr:uid="{E759DBEE-956A-4091-8378-AE478F663A32}"/>
    <hyperlink ref="E34" location="'T12'!A1" display="Tabulka 12 Vývoj objemu čerpaného daňového bonusu (korunové hodnoty uvedeny v mil. Kč)" xr:uid="{968592A3-54B4-4F65-9578-AD44453423E4}"/>
    <hyperlink ref="E35" location="'T13'!A1" display="Tabulka 13 Vývoj objemu čerpaného daňového zvýhodnění (korunové hodnoty uvedeny v mil. Kč)" xr:uid="{341860AE-FAE8-4B86-9936-B2AA1FDA308B}"/>
    <hyperlink ref="E39" location="'T14'!A1" display="Tabulka 14 Vývoj inkasa z paušálních záloh u poplatníků v paušálním režimu (korunové hodnoty uvedeny v mil. Kč)" xr:uid="{6AB8B12F-60AB-4C3D-A4EC-39D727C0C9A4}"/>
    <hyperlink ref="E40" location="'T15'!A1" display="Tabulka 15 Vývoj počtu poplatníků evidovaných v paušálním režimu" xr:uid="{728B7C16-D535-4C87-8D5D-CE9096628A34}"/>
    <hyperlink ref="E44" location="'T16'!A1" display="Tabulka 16 Vývoj inkasa DPFO ze závislé činnosti (korunové hodnoty uvedeny v mil. Kč)" xr:uid="{B8A59C86-11CC-412C-A74E-3D60B4850825}"/>
    <hyperlink ref="E45" location="'T17'!A1" display="Tabulka 17 Vývoj úhrnu předepsaných záloh DPFO ze závislé činnosti (korunové hodnoty uvedeny v mil. Kč)" xr:uid="{CFCF36FE-6FE5-4AC3-B7D6-FD80E12AF9F4}"/>
    <hyperlink ref="E46" location="'T18'!A1" display="Tabulka 18 Vývoj počtu daňových přiznání s dílčím základem daně dle § 6 ZDP" xr:uid="{A0957F42-E06D-4FFC-96AE-8E7F50CCCA92}"/>
    <hyperlink ref="E50" location="'T19'!A1" display="Tabulka 19 Vývoj inkasa daně z příjmů vybírané srážkou podle zvláštní sazby (korunové hodnoty uvedeny v mil. Kč)" xr:uid="{409178B4-CF58-40C6-95AD-614B4B927750}"/>
    <hyperlink ref="E51" location="'T20'!A1" display="Tabulka 20 Vývoj inkasa DPPO vybírané srážkou podle zvláštní sazby (korunové hodnoty uvedeny v mil. Kč)" xr:uid="{F0DC0A60-7E4D-43D1-A899-8659C7C91FB7}"/>
    <hyperlink ref="E55" location="'T21'!A1" display="Tabulka 21 Vývoj inkasa daně z nemovitých věcí (korunové hodnoty uvedeny v mil. Kč)" xr:uid="{C522B0E0-7AFB-433C-8AD9-9A1F55044276}"/>
    <hyperlink ref="E59" location="'T22'!A1" display="Tabulka 22 Vývoj inkasa daně silniční (korunové hodnoty uvedeny v mil. Kč)" xr:uid="{75A7A6B6-8163-4717-8A6A-A1EEB3844249}"/>
    <hyperlink ref="E63" location="'T23'!A1" display="Tabulka 23 Vývoj inkasa odvodu z elektřiny ze slunečního záření (korunové hodnoty uvedeny v mil. Kč)" xr:uid="{23458F83-101E-4984-9D3C-47CD272499CD}"/>
    <hyperlink ref="E67" location="'T24'!A1" display="Tabulka 24 Vývoj inkasa daně z hazardu celkem (korunové hodnoty uvedeny v mil. Kč)" xr:uid="{E9DD486E-5DE0-4B35-953B-06AE8DBB2322}"/>
    <hyperlink ref="E72" location="'T25'!A1" display="Tabulka 25 Přehled povoleného posečkání a povolení splátek daně a dalších příjmů k 31. 12. 2025 (korunové hodnoty uvedeny v mil. Kč)" xr:uid="{7C626A42-C356-4008-9AC8-6903346E5C76}"/>
    <hyperlink ref="E76" location="'T26'!A1" display="Tabulka 26 Počet odvolání proti rozhodnutím o stanovení daně k 31. 12. 2025" xr:uid="{073A8CF2-486F-46A0-8815-27403192A623}"/>
    <hyperlink ref="E77" location="'T27'!A1" display="Tabulka 27 Způsob vyřízení odvolání proti rozhodnutím o stanovení daně na úrovni finančních úřadů k 31. 12. 2025" xr:uid="{74D57B99-C594-4052-956C-748E0203F879}"/>
    <hyperlink ref="E78" location="'T28'!A1" display="Tabulka 28 Způsob vyřízení odvolání na úrovni Odvolacího finančního ředitelství k 31. 12. 2025 (korunové hodnoty uvedeny v tis. Kč)" xr:uid="{55819C92-5C36-4201-818F-FECB427A09A5}"/>
    <hyperlink ref="E82" location="'T29'!A1" display="Tabulka 29 Sankce uložené orgány finanční správy k 31. 12. 2025 (korunové hodnoty uvedeny v Kč)" xr:uid="{298FA75E-545F-44D9-8492-54D19F75BB29}"/>
    <hyperlink ref="E87" location="'T30'!A1" display="Tabulka 30 Počet a výsledky postupů k odstranění pochybností u daňových tvrzení k 31. 12. 2025 (korunové hodnoty uvedeny v tis. Kč)" xr:uid="{E98B8D42-6614-4283-8119-04ABD8771159}"/>
    <hyperlink ref="E91" location="'T31'!A1" display="Tabulka 31 Počet a výsledky daňových kontrol k 31. 12. 2025 (korunové hodnoty uvedeny v tis. Kč)" xr:uid="{9754E9E5-9B75-419B-A0C7-C050065C6E82}"/>
    <hyperlink ref="E92" location="'T32'!A1" display="Tabulka 32 Opravné a dozorčí prostředky (včetně soudního přezkumu) proti rozhodnutím o stanovení daně na základě daňové kontroly k 31. 12. 2025 (korunové hodnoty uvedeny v tis. Kč)" xr:uid="{10641352-4C09-4B81-9936-24BA7EE55570}"/>
    <hyperlink ref="E96" location="'T33'!A1" display="Tabulka 33 Počet a výsledky ostatních kontrolních úkonů s fiskálním efektem k 31. 12. 2025 (korunové hodnoty uvedeny v tis. Kč)" xr:uid="{6E7946A6-E71F-4D60-860B-B679743DF838}"/>
    <hyperlink ref="E101" location="'T34'!A1" display="Tabulka 34 Podněty předané finančními úřady orgánům činným v trestním řízení (korunové hodnoty uvedeny v mil. Kč)" xr:uid="{9311535C-49C7-470F-8E62-2B75960265A5}"/>
    <hyperlink ref="E106" location="'T35'!A1" display="Tabulka 35 Vývoj nedoplatků za vybrané druhy příjmů včetně nedoplatků vzniklých neuhrazeným příslušenstvím daně (korunové hodnoty uvedeny v mil. Kč)" xr:uid="{1CAADADF-BACB-44B4-99DD-F11AA5CF7D6E}"/>
    <hyperlink ref="E110" location="'T36'!A1" display="Tabulka 36 Zástavní právo v období od 1. 1. do 31. 12. daného roku (korunové hodnoty uvedeny v mil. Kč)" xr:uid="{0BC4CD75-D9C3-471E-A386-8920D020A23B}"/>
    <hyperlink ref="E111" location="'T37'!A1" display="Tabulka 37 Zajištění úhrady na nesplatnou nebo dosud nestanovenou daň v období od 1. 1. do 31. 12. příslušného roku (korunové hodnoty uvedeny v mil. Kč)" xr:uid="{1A7611E2-1CBC-49A8-B128-A94F5BFBA42B}"/>
    <hyperlink ref="E115" location="'T38'!A1" display="Tabulka 38 Vývoj objemu nedoplatků evidovaných, vymáhaných a vymožených (korunové hodnoty uvedeny v mil. Kč)" xr:uid="{53EE652D-3182-4581-9E55-D8432E7EEC0F}"/>
    <hyperlink ref="E116" location="'T39'!A1" display="Tabulka 39 Meziroční vývoj vymožených nedoplatků a jejich podíl na celkovém objemu nedoplatků (korunové hodnoty uvedeny v mil. Kč)" xr:uid="{8ABB7A21-4DB6-47CF-A323-8594F78C4C19}"/>
    <hyperlink ref="E117" location="'T40'!A1" display="Tabulka 40 Přehled vymáhaných a vymožených nedoplatků u vybraných druhů příjmů (korunové hodnoty uvedeny v mil. Kč)" xr:uid="{60400440-FB16-4BAA-8BCD-42119574D054}"/>
    <hyperlink ref="E118" location="'T41'!A1" display="Tabulka 41 Vymáhané a vymožené nedoplatky podle vybraného způsobu vymáhání (korunové hodnoty uvedeny v mil. Kč)" xr:uid="{66A39ADA-4B75-4A17-8E82-24FC17B4DAF8}"/>
    <hyperlink ref="E123" location="'T42'!A1" display="Tabulka 42 Žádosti o mezinárodní pomoc v letech 2024 a 2025" xr:uid="{05FF14F7-9643-42ED-BBBD-4B812140A52C}"/>
    <hyperlink ref="E128" location="'T43'!A1" display="Tabulka 43 Finanční prostředky převedené v roce 2025 do rozpočtů a fondů" xr:uid="{642D3D8D-B842-4B11-9B07-537863FA9F54}"/>
    <hyperlink ref="E133" location="'T44'!A1" display="Tabulka 44 Plnění limitu počtu zaměstnanců " xr:uid="{9267D422-7E9F-4D84-BEA4-41DE92271350}"/>
    <hyperlink ref="E134" location="'T45'!A1" display="Tabulka 45 Evidenční počet zaměstnanců a jejich podíly v jednotlivých organizačních složkách (k 31. 12. daného roku)" xr:uid="{B4F6C392-710C-4031-A649-0077E7EB62CD}"/>
    <hyperlink ref="E138" location="'T46'!A1" display="Tabulka 46 Počet nových a ukončených služebních a pracovních poměrů " xr:uid="{4F193ED8-AB96-4CEA-B183-C3E0A13E6BD3}"/>
    <hyperlink ref="E142" location="'T47'!A1" display="Tabulka 47 Vývoj platů" xr:uid="{CED646CA-5A75-4399-923B-9503D722A9CC}"/>
    <hyperlink ref="E146" location="'T48'!A1" display="Tabulka 48 Odborný rozvoj zaměstnanců" xr:uid="{3FCB9FB1-09B2-41C5-9DF5-31B89A57B64A}"/>
    <hyperlink ref="E150" location="'T49'!A1" display="Tabulka 49 Příjmy a výdaje k 31. 12. příslušného roku (korunové hodnoty uvedeny v mil. Kč)" xr:uid="{5B55FC79-DEF2-4573-8523-8472A458F260}"/>
    <hyperlink ref="E154" location="'T50'!A1" display="Tabulka 50 Porovnání příjmů (korunové hodnoty uvedeny v mil. Kč)" xr:uid="{CBB95723-75FA-422F-A648-577E98A8BB09}"/>
    <hyperlink ref="E158" location="'T51'!A1" display="Tabulka 51 Porovnání výdajů (korunové hodnoty uvedeny v mil. Kč)" xr:uid="{E5D8AB35-48F4-4F0B-A3F0-7027FEC08755}"/>
    <hyperlink ref="E162" location="'T52'!A1" display="Tabulka 52 Základní ukazatele hospodaření finanční správy (korunové hodnoty uvedeny v mil. Kč)" xr:uid="{2A02E83E-B0C0-40BF-BFDA-ECC4BD1136AF}"/>
    <hyperlink ref="E163" location="'T53'!A1" display="Tabulka 53 Efektivnost ve vztahu k výdajům bez tvorby rezervního fondu (korunové hodnoty uvedeny v Kč)" xr:uid="{F12123DF-3130-4E7D-987B-7D7BC1D5CF03}"/>
    <hyperlink ref="E164" location="'T54'!A1" display="Tabulka 54 Nákladovost ve vztahu k výdajům bez tvorby rezervního fondu (korunové hodnoty uvedeny v Kč)" xr:uid="{2FCF7A77-AF0C-4E21-B5DB-9C3219EFA214}"/>
    <hyperlink ref="E165" location="'T55'!A1" display="Tabulka 55 Nákladovost vybraných daní k 31. 12. daného roku" xr:uid="{F4B23EDE-3059-45AE-BBF9-7AAB6CFF7E8A}"/>
    <hyperlink ref="E170" location="'T56'!A1" display="Tabulka 56 Počet poskytnutých informací dle zákona o svobodném přístupu k informacím za rok 2025" xr:uid="{89E37A0B-69C8-4117-96F3-F252371461C8}"/>
    <hyperlink ref="E174" location="'T57'!A1" display="Tabulka 57 Počet uplatněných žádostí subjektů údajů dle obecného nařízení o ochraně osobních údajů za rok 2025" xr:uid="{477C7DF5-3021-4264-B026-92651A5049C9}"/>
    <hyperlink ref="E178" location="'TP1'!A1" display="Tabulka P1 Vývoj inkasa DPH celkem dle jednotlivých finančních úřadů" xr:uid="{F8480603-4649-410E-B516-837CC9B091F6}"/>
    <hyperlink ref="E179" location="'TP2'!A1" display="Tabulka P2 Důvody změn vyměřené DPPO z daňových přiznání v porovnávaných zdaňovacích obdobích" xr:uid="{AE307799-1CA4-4F48-9330-EC1B0D31FF82}"/>
    <hyperlink ref="E180" location="'TP3'!A1" display="Tabulka P3 Vývoj inkasa na DPPO z daňových přiznání dle jednotlivých finančních úřadů (korunové hodnoty uvedeny v mil. Kč)" xr:uid="{8BDD2B43-1476-4F49-83E1-AA8816A6C009}"/>
    <hyperlink ref="E181" location="'TP4'!A1" display="Tabulka P4 Přehled o podaných žalobách k soudu proti rozhodnutím orgánů finanční správy a o výsledcích řízení k 31. 12. 2025 (korunové hodnoty uvedeny v mil. Kč)" xr:uid="{D1E6A66E-1A31-434F-A0B1-A1F9ED4BF41D}"/>
    <hyperlink ref="E182" location="'TP5'!A1" display="Tabulka P5 Přehled o aktivních kasačních stížnostech u správních soudů a o výsledcích řízení k 31. 12. 2025 (korunové hodnoty uvedeny v mil. Kč)" xr:uid="{C2D759FE-AF6E-4487-B5CB-B80A6EB48964}"/>
    <hyperlink ref="E183" location="'TP6'!A1" display="Tabulka P6 Přehled o pasivních kasačních stížnostech u správních soudů a o výsledcích řízení k 31. 12. 2025 (korunové hodnoty uvedeny v mil. Kč)" xr:uid="{42870882-A4F8-4A54-A196-C9E86E37D1C7}"/>
    <hyperlink ref="E184" location="'TP7'!A1" display="Tabulka P7 Vývoj plateb došlých a odeslaných z účtů finančních úřadů k 31. 12. daného roku" xr:uid="{E73FCFBC-DB6E-4621-B461-2B1AE52B767D}"/>
    <hyperlink ref="E185" location="'TP8'!A1" display="Tabulka P8 Vývoj finančních prostředků převedených finančními úřady různým typům příjemců" xr:uid="{7F15A86D-0D28-4CE8-B455-C997BC67D059}"/>
    <hyperlink ref="E186" location="'TP9'!A1" display="Tabulka P9 Rozdělení zaměstnanců podle věku (k 31. 12. daného roku)" xr:uid="{BD43924E-2A7E-45C5-A290-9FC98788FA15}"/>
    <hyperlink ref="E187" location="'TP10'!A1" display="Tabulka P10 Přehled délky trvání služebního a pracovního poměru odborných zaměstnanců (k 31. 12. daného roku)" xr:uid="{55564291-68F7-444A-8379-54798303B07E}"/>
    <hyperlink ref="E188" location="'TP11'!A1" display="Tabulka P11 Počet odvolání ve vztahu k zákonu o státní službě" xr:uid="{A996B0B8-6B2E-4DBD-91DF-665387F0C13C}"/>
    <hyperlink ref="E189" location="'TP12'!A1" display="Tabulka P12 Případy napadení zaměstnanců (ohlášené a zaznamenané formy)" xr:uid="{1A06861A-4522-4E19-B459-0D44FAFE658F}"/>
    <hyperlink ref="E190" location="'TP13'!A1" display="Tabulka P13 Nárokovaná pomoc poskytnutá zaměstnancům" xr:uid="{67F67F79-7C25-415C-A87B-A56B32A1A00C}"/>
    <hyperlink ref="E191" location="'TP14'!A1" display="Tabulka P14 Trestní oznámení v souvislosti s napadením zaměstnance" xr:uid="{52A0D849-880B-441F-930C-0D234A6D354E}"/>
    <hyperlink ref="E192" location="'TP15'!A1" display="Tabulka P15 Čerpání rozpočtu ostatních běžných výdajů podle podseskupení (korunové hodnoty uvedeny v mil. Kč)" xr:uid="{8FAF2E49-D51B-4827-BEE3-818449060573}"/>
    <hyperlink ref="E193" location="'TP16'!A1" display="Tabulka P16 Srovnání kapitálových výdajů (korunové hodnoty uvedeny v mil. Kč)" xr:uid="{34584508-F093-4275-83CA-F260A0EA0A25}"/>
    <hyperlink ref="E194" location="'TP17'!A1" display="Tabulka P17 Hospodaření s prostředky na ICT (korunové hodnoty uvedeny v mil. Kč)" xr:uid="{0CCB4DFD-287D-4E63-9FFA-2FB7B1DE19FB}"/>
    <hyperlink ref="E195" location="'TP18'!A1" display="Tabulka P18 Přehled výdajů na ICT (korunové hodnoty uvedeny v mil. Kč)" xr:uid="{71720B49-CEDC-4E6C-B239-10E094AEEC5B}"/>
    <hyperlink ref="E196" location="'TP19'!A1" display="Tabulka P19 Upravené ukazatele o nákladovosti srovnatelné s jinými zeměmi (korunové hodnoty uvedeny v mil. Kč)" xr:uid="{D943F2E5-06A7-418B-9CD6-806AEAC35AD5}"/>
    <hyperlink ref="E197" location="'TP20'!A1" display="Tabulka P20 Podání vyřizovaná podle daňového řádu k 31. 12. 2025" xr:uid="{ED4471AE-0AEE-4932-B770-FF784836AE6D}"/>
    <hyperlink ref="E198" location="'TP21'!A1" display="Tabulka P21 Podněty nebo oznámení a ostatní podání k 31. 12. 2025" xr:uid="{41B5862E-04A9-446B-8016-A747757487AD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BA5D-AE16-4FFC-8A29-A613021CEF0B}">
  <sheetPr codeName="List10"/>
  <dimension ref="A1:I9"/>
  <sheetViews>
    <sheetView workbookViewId="0"/>
  </sheetViews>
  <sheetFormatPr defaultColWidth="9.140625" defaultRowHeight="15.95" customHeight="1" x14ac:dyDescent="0.25"/>
  <cols>
    <col min="1" max="1" width="1.7109375" style="1" customWidth="1"/>
    <col min="2" max="2" width="46.85546875" style="1" bestFit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.95" customHeight="1" x14ac:dyDescent="0.25">
      <c r="B2" s="27" t="s">
        <v>398</v>
      </c>
    </row>
    <row r="3" spans="1:9" ht="5.0999999999999996" customHeight="1" x14ac:dyDescent="0.25">
      <c r="B3" s="27"/>
    </row>
    <row r="4" spans="1:9" ht="15.95" customHeight="1" x14ac:dyDescent="0.25">
      <c r="B4" s="290" t="s">
        <v>559</v>
      </c>
    </row>
    <row r="5" spans="1:9" ht="5.0999999999999996" customHeight="1" x14ac:dyDescent="0.25"/>
    <row r="6" spans="1:9" ht="15.95" customHeight="1" thickBot="1" x14ac:dyDescent="0.3">
      <c r="B6" s="299"/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ht="15.95" customHeight="1" x14ac:dyDescent="0.25">
      <c r="B7" s="36" t="s">
        <v>31</v>
      </c>
      <c r="C7" s="106" t="s">
        <v>61</v>
      </c>
      <c r="D7" s="106" t="s">
        <v>62</v>
      </c>
      <c r="E7" s="106">
        <v>304086.52929999999</v>
      </c>
      <c r="F7" s="107">
        <v>283291.00890000002</v>
      </c>
      <c r="G7" s="311">
        <v>324049.86170000001</v>
      </c>
      <c r="H7" s="82">
        <v>1.1439999999999999</v>
      </c>
      <c r="I7" s="83">
        <v>40758.852799999993</v>
      </c>
    </row>
    <row r="8" spans="1:9" ht="15.95" customHeight="1" x14ac:dyDescent="0.25">
      <c r="B8" s="44" t="s">
        <v>32</v>
      </c>
      <c r="C8" s="115">
        <v>209059.7</v>
      </c>
      <c r="D8" s="115">
        <v>229924.7</v>
      </c>
      <c r="E8" s="115">
        <v>305240.32659999997</v>
      </c>
      <c r="F8" s="91">
        <v>284667.9094</v>
      </c>
      <c r="G8" s="297">
        <v>322454.32890000002</v>
      </c>
      <c r="H8" s="92">
        <v>1.133</v>
      </c>
      <c r="I8" s="93">
        <v>37786.419500000018</v>
      </c>
    </row>
    <row r="9" spans="1:9" ht="15.95" customHeight="1" x14ac:dyDescent="0.25">
      <c r="B9" s="31" t="s">
        <v>73</v>
      </c>
      <c r="C9" s="32">
        <v>0.93700000000000006</v>
      </c>
      <c r="D9" s="32">
        <v>0.995</v>
      </c>
      <c r="E9" s="32">
        <v>0.99621999999999999</v>
      </c>
      <c r="F9" s="169">
        <v>0.99516300000000002</v>
      </c>
      <c r="G9" s="312">
        <v>1.004948</v>
      </c>
      <c r="H9" s="48"/>
      <c r="I9" s="94"/>
    </row>
  </sheetData>
  <hyperlinks>
    <hyperlink ref="B2" location="'Obsah'!A1" display="[zpět]" xr:uid="{F8CB706F-5ECD-432B-AE8A-CDAC934D350F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5D71-60EC-4981-8849-CC9E53CEB504}">
  <sheetPr codeName="List13"/>
  <dimension ref="A1:I13"/>
  <sheetViews>
    <sheetView workbookViewId="0">
      <selection activeCell="G14" sqref="G14"/>
    </sheetView>
  </sheetViews>
  <sheetFormatPr defaultColWidth="9.140625" defaultRowHeight="15.95" customHeight="1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.95" customHeight="1" x14ac:dyDescent="0.25">
      <c r="B2" s="27" t="s">
        <v>398</v>
      </c>
    </row>
    <row r="3" spans="1:9" ht="5.0999999999999996" customHeight="1" x14ac:dyDescent="0.25">
      <c r="B3" s="27"/>
    </row>
    <row r="4" spans="1:9" ht="15.95" customHeight="1" x14ac:dyDescent="0.25">
      <c r="B4" s="289" t="s">
        <v>560</v>
      </c>
    </row>
    <row r="5" spans="1:9" ht="5.0999999999999996" customHeight="1" x14ac:dyDescent="0.25"/>
    <row r="6" spans="1:9" ht="15.95" customHeight="1" thickBot="1" x14ac:dyDescent="0.3">
      <c r="B6" s="299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ht="15.95" customHeight="1" x14ac:dyDescent="0.25">
      <c r="B7" s="36" t="s">
        <v>31</v>
      </c>
      <c r="C7" s="106">
        <f t="shared" ref="C7:D7" si="0">C8+C9</f>
        <v>9629.2999999999993</v>
      </c>
      <c r="D7" s="106">
        <f t="shared" si="0"/>
        <v>13963.1</v>
      </c>
      <c r="E7" s="106">
        <v>15004.487999999999</v>
      </c>
      <c r="F7" s="106">
        <v>15168.8555</v>
      </c>
      <c r="G7" s="313">
        <v>21877.320800000001</v>
      </c>
      <c r="H7" s="82">
        <f>ROUND(G7/F7,3)</f>
        <v>1.4419999999999999</v>
      </c>
      <c r="I7" s="83">
        <v>6708.4653000000017</v>
      </c>
    </row>
    <row r="8" spans="1:9" ht="15.95" customHeight="1" x14ac:dyDescent="0.25">
      <c r="B8" s="39" t="s">
        <v>690</v>
      </c>
      <c r="C8" s="111">
        <v>9552.9</v>
      </c>
      <c r="D8" s="111">
        <v>13868.1</v>
      </c>
      <c r="E8" s="111">
        <v>14809.7171</v>
      </c>
      <c r="F8" s="89">
        <v>14836.226199999999</v>
      </c>
      <c r="G8" s="314">
        <v>21423.350200000001</v>
      </c>
      <c r="H8" s="86">
        <f t="shared" ref="H8:H12" si="1">ROUND(G8/F8,3)</f>
        <v>1.444</v>
      </c>
      <c r="I8" s="87">
        <v>6587.1240000000016</v>
      </c>
    </row>
    <row r="9" spans="1:9" ht="15.95" customHeight="1" x14ac:dyDescent="0.25">
      <c r="B9" s="39" t="s">
        <v>691</v>
      </c>
      <c r="C9" s="111">
        <v>76.400000000000006</v>
      </c>
      <c r="D9" s="111">
        <v>95</v>
      </c>
      <c r="E9" s="111">
        <v>194.77090000000001</v>
      </c>
      <c r="F9" s="89">
        <v>332.6293</v>
      </c>
      <c r="G9" s="314">
        <v>453.97059999999999</v>
      </c>
      <c r="H9" s="86">
        <f t="shared" si="1"/>
        <v>1.365</v>
      </c>
      <c r="I9" s="87">
        <v>121.34129999999999</v>
      </c>
    </row>
    <row r="10" spans="1:9" ht="15.95" customHeight="1" x14ac:dyDescent="0.25">
      <c r="B10" s="39" t="s">
        <v>32</v>
      </c>
      <c r="C10" s="111">
        <f t="shared" ref="C10:D10" si="2">C11+C12</f>
        <v>11110</v>
      </c>
      <c r="D10" s="111">
        <f t="shared" si="2"/>
        <v>13462.7</v>
      </c>
      <c r="E10" s="111">
        <v>14799.6106</v>
      </c>
      <c r="F10" s="111">
        <v>15080.688599999999</v>
      </c>
      <c r="G10" s="315">
        <v>21939.747800000001</v>
      </c>
      <c r="H10" s="86">
        <f t="shared" si="1"/>
        <v>1.4550000000000001</v>
      </c>
      <c r="I10" s="87">
        <v>6859.0592000000015</v>
      </c>
    </row>
    <row r="11" spans="1:9" ht="15.95" customHeight="1" x14ac:dyDescent="0.25">
      <c r="B11" s="39" t="s">
        <v>692</v>
      </c>
      <c r="C11" s="129">
        <v>11033.6</v>
      </c>
      <c r="D11" s="129">
        <v>13367.7</v>
      </c>
      <c r="E11" s="129">
        <v>14602.203799999999</v>
      </c>
      <c r="F11" s="89">
        <v>14747.762500000001</v>
      </c>
      <c r="G11" s="314">
        <v>21480.059000000001</v>
      </c>
      <c r="H11" s="86">
        <f t="shared" si="1"/>
        <v>1.456</v>
      </c>
      <c r="I11" s="87">
        <v>6732.2965000000004</v>
      </c>
    </row>
    <row r="12" spans="1:9" ht="15.95" customHeight="1" x14ac:dyDescent="0.25">
      <c r="B12" s="44" t="s">
        <v>691</v>
      </c>
      <c r="C12" s="115">
        <v>76.400000000000006</v>
      </c>
      <c r="D12" s="115">
        <v>95</v>
      </c>
      <c r="E12" s="115">
        <v>197.4067</v>
      </c>
      <c r="F12" s="91">
        <v>332.92599999999999</v>
      </c>
      <c r="G12" s="297">
        <v>459.68869999999998</v>
      </c>
      <c r="H12" s="92">
        <f t="shared" si="1"/>
        <v>1.381</v>
      </c>
      <c r="I12" s="93">
        <v>126.7627</v>
      </c>
    </row>
    <row r="13" spans="1:9" ht="15.95" customHeight="1" x14ac:dyDescent="0.25">
      <c r="B13" s="31" t="s">
        <v>73</v>
      </c>
      <c r="C13" s="32">
        <v>0.86699999999999999</v>
      </c>
      <c r="D13" s="32">
        <v>1.0377000000000001</v>
      </c>
      <c r="E13" s="32">
        <v>1.014</v>
      </c>
      <c r="F13" s="32">
        <v>1.006</v>
      </c>
      <c r="G13" s="316">
        <v>0.997</v>
      </c>
      <c r="H13" s="130"/>
      <c r="I13" s="131"/>
    </row>
  </sheetData>
  <hyperlinks>
    <hyperlink ref="B2" location="'Obsah'!A1" display="[zpět]" xr:uid="{A2C5D041-390C-4369-A335-953036FF99E1}"/>
  </hyperlink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7BA9-0A0E-477D-AA73-A23A20D464A8}">
  <sheetPr codeName="List14"/>
  <dimension ref="A1:I9"/>
  <sheetViews>
    <sheetView workbookViewId="0">
      <selection activeCell="I13" sqref="I13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7" t="s">
        <v>561</v>
      </c>
    </row>
    <row r="5" spans="1:9" ht="5.0999999999999996" customHeight="1" x14ac:dyDescent="0.25"/>
    <row r="6" spans="1:9" ht="27.75" thickBot="1" x14ac:dyDescent="0.3">
      <c r="B6" s="299" t="s">
        <v>63</v>
      </c>
      <c r="C6" s="165">
        <v>2020</v>
      </c>
      <c r="D6" s="165">
        <v>2021</v>
      </c>
      <c r="E6" s="165">
        <v>2022</v>
      </c>
      <c r="F6" s="165">
        <v>2023</v>
      </c>
      <c r="G6" s="165">
        <v>2024</v>
      </c>
      <c r="H6" s="165" t="s">
        <v>395</v>
      </c>
      <c r="I6" s="166" t="s">
        <v>396</v>
      </c>
    </row>
    <row r="7" spans="1:9" x14ac:dyDescent="0.25">
      <c r="B7" s="29" t="s">
        <v>351</v>
      </c>
      <c r="C7" s="132">
        <v>2299338</v>
      </c>
      <c r="D7" s="132">
        <v>2238161</v>
      </c>
      <c r="E7" s="132">
        <v>2272317</v>
      </c>
      <c r="F7" s="133">
        <v>2235791</v>
      </c>
      <c r="G7" s="133">
        <v>2249607</v>
      </c>
      <c r="H7" s="30">
        <v>1.006</v>
      </c>
      <c r="I7" s="133">
        <v>13816</v>
      </c>
    </row>
    <row r="9" spans="1:9" x14ac:dyDescent="0.25">
      <c r="B9" s="309" t="s">
        <v>311</v>
      </c>
    </row>
  </sheetData>
  <hyperlinks>
    <hyperlink ref="B2" location="'Obsah'!A1" display="[zpět]" xr:uid="{C6B8F4C6-D72F-4F10-BD63-1E952531BC87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58B3-6C06-42D4-9915-DEAAE35D2F3B}">
  <sheetPr codeName="List15"/>
  <dimension ref="A1:I14"/>
  <sheetViews>
    <sheetView workbookViewId="0">
      <selection activeCell="I7" sqref="I7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7" width="15.7109375" style="1" customWidth="1"/>
    <col min="8" max="8" width="17.5703125" style="1" customWidth="1"/>
    <col min="9" max="9" width="17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7" t="s">
        <v>562</v>
      </c>
    </row>
    <row r="5" spans="1:9" ht="5.0999999999999996" customHeight="1" x14ac:dyDescent="0.25"/>
    <row r="6" spans="1:9" ht="14.25" thickBot="1" x14ac:dyDescent="0.3">
      <c r="B6" s="299" t="s">
        <v>63</v>
      </c>
      <c r="C6" s="165">
        <v>2020</v>
      </c>
      <c r="D6" s="165">
        <v>2021</v>
      </c>
      <c r="E6" s="165">
        <v>2022</v>
      </c>
      <c r="F6" s="165">
        <v>2023</v>
      </c>
      <c r="G6" s="165">
        <v>2024</v>
      </c>
      <c r="H6" s="165" t="s">
        <v>395</v>
      </c>
      <c r="I6" s="166" t="s">
        <v>396</v>
      </c>
    </row>
    <row r="7" spans="1:9" x14ac:dyDescent="0.25">
      <c r="B7" s="29" t="s">
        <v>693</v>
      </c>
      <c r="C7" s="103" t="s">
        <v>64</v>
      </c>
      <c r="D7" s="103">
        <v>6714.1</v>
      </c>
      <c r="E7" s="103">
        <v>6565.5793000000003</v>
      </c>
      <c r="F7" s="78">
        <v>6233.2867999999999</v>
      </c>
      <c r="G7" s="78">
        <v>5385.7597999999998</v>
      </c>
      <c r="H7" s="30">
        <v>0.86399999999999999</v>
      </c>
      <c r="I7" s="78">
        <v>-847.52700000000004</v>
      </c>
    </row>
    <row r="8" spans="1:9" x14ac:dyDescent="0.25">
      <c r="B8" s="11"/>
    </row>
    <row r="9" spans="1:9" x14ac:dyDescent="0.25">
      <c r="B9" s="309" t="s">
        <v>311</v>
      </c>
      <c r="D9" s="12"/>
      <c r="H9" s="4"/>
    </row>
    <row r="10" spans="1:9" x14ac:dyDescent="0.25">
      <c r="D10" s="12"/>
      <c r="E10" s="13"/>
    </row>
    <row r="11" spans="1:9" x14ac:dyDescent="0.25">
      <c r="D11" s="12"/>
      <c r="E11" s="13"/>
    </row>
    <row r="12" spans="1:9" x14ac:dyDescent="0.25">
      <c r="E12" s="13"/>
    </row>
    <row r="14" spans="1:9" x14ac:dyDescent="0.25">
      <c r="D14" s="12"/>
    </row>
  </sheetData>
  <hyperlinks>
    <hyperlink ref="B2" location="'Obsah'!A1" display="[zpět]" xr:uid="{E42D18DA-C39B-460E-BEC3-73773200D93C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B2A2-2EE2-49AD-BDE6-EC8AE62FA60F}">
  <sheetPr codeName="List16"/>
  <dimension ref="A1:I9"/>
  <sheetViews>
    <sheetView workbookViewId="0">
      <selection activeCell="H7" sqref="H7"/>
    </sheetView>
  </sheetViews>
  <sheetFormatPr defaultColWidth="9.140625" defaultRowHeight="13.5" x14ac:dyDescent="0.25"/>
  <cols>
    <col min="1" max="1" width="1.7109375" style="1" customWidth="1"/>
    <col min="2" max="2" width="38.85546875" style="1" customWidth="1"/>
    <col min="3" max="7" width="15.7109375" style="1" customWidth="1"/>
    <col min="8" max="8" width="16.85546875" style="1" customWidth="1"/>
    <col min="9" max="9" width="17.4257812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7" t="s">
        <v>563</v>
      </c>
    </row>
    <row r="5" spans="1:9" ht="5.0999999999999996" customHeight="1" x14ac:dyDescent="0.25"/>
    <row r="6" spans="1:9" ht="14.25" thickBot="1" x14ac:dyDescent="0.3">
      <c r="B6" s="299" t="s">
        <v>63</v>
      </c>
      <c r="C6" s="165">
        <v>2020</v>
      </c>
      <c r="D6" s="165">
        <v>2021</v>
      </c>
      <c r="E6" s="165">
        <v>2022</v>
      </c>
      <c r="F6" s="165">
        <v>2023</v>
      </c>
      <c r="G6" s="165">
        <v>2024</v>
      </c>
      <c r="H6" s="165" t="s">
        <v>395</v>
      </c>
      <c r="I6" s="166" t="s">
        <v>396</v>
      </c>
    </row>
    <row r="7" spans="1:9" x14ac:dyDescent="0.25">
      <c r="B7" s="29" t="s">
        <v>694</v>
      </c>
      <c r="C7" s="103">
        <v>18699.902705999997</v>
      </c>
      <c r="D7" s="103">
        <v>20534.935186999995</v>
      </c>
      <c r="E7" s="103">
        <v>21022.684270999995</v>
      </c>
      <c r="F7" s="78">
        <v>21163.963390000001</v>
      </c>
      <c r="G7" s="78">
        <v>21096.942913000003</v>
      </c>
      <c r="H7" s="30">
        <v>0.997</v>
      </c>
      <c r="I7" s="78">
        <v>-67.020476999998209</v>
      </c>
    </row>
    <row r="9" spans="1:9" x14ac:dyDescent="0.25">
      <c r="B9" s="309" t="s">
        <v>318</v>
      </c>
    </row>
  </sheetData>
  <hyperlinks>
    <hyperlink ref="B2" location="'Obsah'!A1" display="[zpět]" xr:uid="{3E4E3F5E-060B-49EE-B6C4-0DDA591EE96E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914D-5D28-4904-BE2B-1656BE099551}">
  <sheetPr codeName="List27"/>
  <dimension ref="A1:I10"/>
  <sheetViews>
    <sheetView workbookViewId="0">
      <selection activeCell="I7" sqref="I7"/>
    </sheetView>
  </sheetViews>
  <sheetFormatPr defaultColWidth="25.7109375" defaultRowHeight="13.5" x14ac:dyDescent="0.25"/>
  <cols>
    <col min="1" max="1" width="1.7109375" style="1" customWidth="1"/>
    <col min="2" max="2" width="32" style="1" customWidth="1"/>
    <col min="3" max="9" width="15.7109375" style="1" customWidth="1"/>
    <col min="10" max="16384" width="25.710937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564</v>
      </c>
      <c r="C4" s="10"/>
    </row>
    <row r="5" spans="1:9" ht="5.0999999999999996" customHeight="1" x14ac:dyDescent="0.25"/>
    <row r="6" spans="1:9" ht="27.75" thickBot="1" x14ac:dyDescent="0.3">
      <c r="B6" s="272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137" t="s">
        <v>2</v>
      </c>
      <c r="C7" s="138" t="s">
        <v>383</v>
      </c>
      <c r="D7" s="138" t="s">
        <v>65</v>
      </c>
      <c r="E7" s="138">
        <v>7722</v>
      </c>
      <c r="F7" s="138">
        <v>10942.265799999999</v>
      </c>
      <c r="G7" s="317">
        <v>14256.2943</v>
      </c>
      <c r="H7" s="139">
        <v>1.3029999999999999</v>
      </c>
      <c r="I7" s="138">
        <v>3314.0285000000003</v>
      </c>
    </row>
    <row r="10" spans="1:9" x14ac:dyDescent="0.25">
      <c r="H10" s="9"/>
      <c r="I10" s="9"/>
    </row>
  </sheetData>
  <hyperlinks>
    <hyperlink ref="B2" location="'Obsah'!A1" display="[zpět]" xr:uid="{A050CC66-10EE-48C8-8D88-691377CA7E0B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02323-0CB0-404F-868C-29F8B99EBD84}">
  <sheetPr codeName="List28"/>
  <dimension ref="A1:I10"/>
  <sheetViews>
    <sheetView workbookViewId="0">
      <selection activeCell="I7" sqref="I7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565</v>
      </c>
      <c r="C4" s="10"/>
    </row>
    <row r="5" spans="1:9" ht="5.0999999999999996" customHeight="1" x14ac:dyDescent="0.25"/>
    <row r="6" spans="1:9" ht="27.75" thickBot="1" x14ac:dyDescent="0.3">
      <c r="B6" s="272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141" t="s">
        <v>66</v>
      </c>
      <c r="C7" s="142" t="s">
        <v>384</v>
      </c>
      <c r="D7" s="142" t="s">
        <v>67</v>
      </c>
      <c r="E7" s="143">
        <v>99589</v>
      </c>
      <c r="F7" s="143">
        <v>113867</v>
      </c>
      <c r="G7" s="318">
        <v>123419</v>
      </c>
      <c r="H7" s="144">
        <v>1.0840000000000001</v>
      </c>
      <c r="I7" s="145">
        <v>9552</v>
      </c>
    </row>
    <row r="8" spans="1:9" x14ac:dyDescent="0.25">
      <c r="B8" s="146" t="s">
        <v>68</v>
      </c>
      <c r="C8" s="320"/>
      <c r="D8" s="147"/>
      <c r="E8" s="215">
        <v>1097</v>
      </c>
      <c r="F8" s="215">
        <v>2671</v>
      </c>
      <c r="G8" s="321">
        <v>4709</v>
      </c>
      <c r="H8" s="148">
        <v>1.7629999999999999</v>
      </c>
      <c r="I8" s="322">
        <v>2038</v>
      </c>
    </row>
    <row r="9" spans="1:9" x14ac:dyDescent="0.25">
      <c r="B9" s="149" t="s">
        <v>69</v>
      </c>
      <c r="C9" s="150"/>
      <c r="D9" s="151"/>
      <c r="E9" s="152">
        <v>148</v>
      </c>
      <c r="F9" s="152">
        <v>366</v>
      </c>
      <c r="G9" s="319">
        <v>625</v>
      </c>
      <c r="H9" s="153">
        <v>1.708</v>
      </c>
      <c r="I9" s="154">
        <v>259</v>
      </c>
    </row>
    <row r="10" spans="1:9" x14ac:dyDescent="0.25">
      <c r="B10" s="216" t="s">
        <v>29</v>
      </c>
      <c r="C10" s="174" t="s">
        <v>384</v>
      </c>
      <c r="D10" s="174" t="s">
        <v>67</v>
      </c>
      <c r="E10" s="174">
        <v>100834</v>
      </c>
      <c r="F10" s="174">
        <v>116904</v>
      </c>
      <c r="G10" s="323">
        <v>128753</v>
      </c>
      <c r="H10" s="256">
        <v>1.101</v>
      </c>
      <c r="I10" s="174">
        <v>11849</v>
      </c>
    </row>
  </sheetData>
  <hyperlinks>
    <hyperlink ref="B2" location="'Obsah'!A1" display="[zpět]" xr:uid="{033E3592-A618-47A3-A2C1-F2C7A89B79D8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9A44D-CE3B-40A6-819F-DD4FEA05E418}">
  <sheetPr codeName="List17"/>
  <dimension ref="A1:I15"/>
  <sheetViews>
    <sheetView workbookViewId="0">
      <selection activeCell="I11" sqref="I11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7" t="s">
        <v>566</v>
      </c>
    </row>
    <row r="5" spans="1:9" ht="5.0999999999999996" customHeight="1" x14ac:dyDescent="0.25"/>
    <row r="6" spans="1:9" ht="27.75" thickBot="1" x14ac:dyDescent="0.3">
      <c r="B6" s="299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36" t="s">
        <v>31</v>
      </c>
      <c r="C7" s="106">
        <v>138466</v>
      </c>
      <c r="D7" s="106">
        <v>149594</v>
      </c>
      <c r="E7" s="106">
        <v>176663.69560000001</v>
      </c>
      <c r="F7" s="107">
        <v>201300.57800000001</v>
      </c>
      <c r="G7" s="311">
        <v>223418.2476</v>
      </c>
      <c r="H7" s="82">
        <v>1.1100000000000001</v>
      </c>
      <c r="I7" s="83">
        <v>22117.669599999994</v>
      </c>
    </row>
    <row r="8" spans="1:9" x14ac:dyDescent="0.25">
      <c r="B8" s="39" t="s">
        <v>628</v>
      </c>
      <c r="C8" s="111">
        <v>157645</v>
      </c>
      <c r="D8" s="111">
        <v>153661.4</v>
      </c>
      <c r="E8" s="111">
        <v>176609.9265</v>
      </c>
      <c r="F8" s="89">
        <v>201277.12880000001</v>
      </c>
      <c r="G8" s="314">
        <v>223405.59640000001</v>
      </c>
      <c r="H8" s="86">
        <v>1.1099402983932072</v>
      </c>
      <c r="I8" s="87">
        <v>22128.467600000004</v>
      </c>
    </row>
    <row r="9" spans="1:9" ht="15" x14ac:dyDescent="0.25">
      <c r="B9" s="39" t="s">
        <v>629</v>
      </c>
      <c r="C9" s="111">
        <v>-19179.099999999999</v>
      </c>
      <c r="D9" s="111">
        <v>-4067.4</v>
      </c>
      <c r="E9" s="111">
        <v>53.769100000000002</v>
      </c>
      <c r="F9" s="89">
        <v>23.449300000000001</v>
      </c>
      <c r="G9" s="314">
        <v>12.6511</v>
      </c>
      <c r="H9" s="86">
        <v>0.53950864204901638</v>
      </c>
      <c r="I9" s="87">
        <v>-10.798200000000001</v>
      </c>
    </row>
    <row r="10" spans="1:9" x14ac:dyDescent="0.25">
      <c r="B10" s="39" t="s">
        <v>32</v>
      </c>
      <c r="C10" s="111">
        <v>143216.70000000001</v>
      </c>
      <c r="D10" s="111">
        <v>149297.4</v>
      </c>
      <c r="E10" s="111">
        <v>175243.08549999999</v>
      </c>
      <c r="F10" s="89">
        <v>196805.50469999999</v>
      </c>
      <c r="G10" s="314">
        <v>229265.37169999999</v>
      </c>
      <c r="H10" s="86">
        <v>1.164933735209694</v>
      </c>
      <c r="I10" s="87">
        <v>32459.866999999998</v>
      </c>
    </row>
    <row r="11" spans="1:9" x14ac:dyDescent="0.25">
      <c r="B11" s="39" t="s">
        <v>628</v>
      </c>
      <c r="C11" s="111">
        <v>162161.79999999999</v>
      </c>
      <c r="D11" s="111">
        <v>153313.1</v>
      </c>
      <c r="E11" s="111">
        <v>175108.42800000001</v>
      </c>
      <c r="F11" s="89">
        <v>196782.2126</v>
      </c>
      <c r="G11" s="314">
        <v>229264.50959999999</v>
      </c>
      <c r="H11" s="86">
        <v>1.1650672414484275</v>
      </c>
      <c r="I11" s="87">
        <v>32482.296999999991</v>
      </c>
    </row>
    <row r="12" spans="1:9" x14ac:dyDescent="0.25">
      <c r="B12" s="44" t="s">
        <v>630</v>
      </c>
      <c r="C12" s="115">
        <v>-18945.2</v>
      </c>
      <c r="D12" s="115">
        <v>-4015.7</v>
      </c>
      <c r="E12" s="115">
        <v>134.6576</v>
      </c>
      <c r="F12" s="91">
        <v>23.292100000000001</v>
      </c>
      <c r="G12" s="297">
        <v>0.86209999999999998</v>
      </c>
      <c r="H12" s="92">
        <v>3.7012549319297094E-2</v>
      </c>
      <c r="I12" s="93">
        <v>-22.43</v>
      </c>
    </row>
    <row r="13" spans="1:9" x14ac:dyDescent="0.25">
      <c r="B13" s="31" t="s">
        <v>73</v>
      </c>
      <c r="C13" s="32">
        <v>0.96699999999999997</v>
      </c>
      <c r="D13" s="32">
        <v>1.002</v>
      </c>
      <c r="E13" s="32">
        <v>1.0081</v>
      </c>
      <c r="F13" s="169">
        <v>1.0227999999999999</v>
      </c>
      <c r="G13" s="312">
        <v>0.97449600000000003</v>
      </c>
      <c r="H13" s="79"/>
      <c r="I13" s="79"/>
    </row>
    <row r="14" spans="1:9" x14ac:dyDescent="0.25">
      <c r="F14" s="12"/>
    </row>
    <row r="15" spans="1:9" ht="15" x14ac:dyDescent="0.25">
      <c r="B15" s="309" t="s">
        <v>631</v>
      </c>
    </row>
  </sheetData>
  <hyperlinks>
    <hyperlink ref="B2" location="'Obsah'!A1" display="[zpět]" xr:uid="{EE525EF1-3224-4CCF-B256-8CCDE9E23C58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FB03-D2C1-4D95-BCC7-86ACD7DABC66}">
  <sheetPr codeName="List18"/>
  <dimension ref="A1:I7"/>
  <sheetViews>
    <sheetView workbookViewId="0">
      <selection activeCell="H7" sqref="H7"/>
    </sheetView>
  </sheetViews>
  <sheetFormatPr defaultColWidth="9.140625" defaultRowHeight="13.5" x14ac:dyDescent="0.25"/>
  <cols>
    <col min="1" max="1" width="1.7109375" style="1" customWidth="1"/>
    <col min="2" max="2" width="29.855468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567</v>
      </c>
    </row>
    <row r="5" spans="1:9" ht="5.0999999999999996" customHeight="1" x14ac:dyDescent="0.25"/>
    <row r="6" spans="1:9" ht="27.75" thickBot="1" x14ac:dyDescent="0.3">
      <c r="B6" s="299" t="s">
        <v>30</v>
      </c>
      <c r="C6" s="402">
        <v>2021</v>
      </c>
      <c r="D6" s="402">
        <v>2022</v>
      </c>
      <c r="E6" s="402">
        <v>2023</v>
      </c>
      <c r="F6" s="402">
        <v>2024</v>
      </c>
      <c r="G6" s="402">
        <v>2025</v>
      </c>
      <c r="H6" s="402" t="s">
        <v>393</v>
      </c>
      <c r="I6" s="403" t="s">
        <v>394</v>
      </c>
    </row>
    <row r="7" spans="1:9" x14ac:dyDescent="0.25">
      <c r="B7" s="29" t="s">
        <v>316</v>
      </c>
      <c r="C7" s="134">
        <v>173653.1</v>
      </c>
      <c r="D7" s="134">
        <v>167936.6</v>
      </c>
      <c r="E7" s="134">
        <v>190798.69510000001</v>
      </c>
      <c r="F7" s="78">
        <v>211275.9613</v>
      </c>
      <c r="G7" s="407">
        <v>243293.9724</v>
      </c>
      <c r="H7" s="404">
        <v>1.1519999999999999</v>
      </c>
      <c r="I7" s="78">
        <v>32018.011100000003</v>
      </c>
    </row>
  </sheetData>
  <hyperlinks>
    <hyperlink ref="B2" location="'Obsah'!A1" display="[zpět]" xr:uid="{113D3BAB-35D3-4A20-9844-9FA6C3E1336D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DCF7-015B-46AC-8B2C-B80E6B612FCF}">
  <sheetPr codeName="List19"/>
  <dimension ref="A1:I27"/>
  <sheetViews>
    <sheetView workbookViewId="0">
      <selection activeCell="G7" sqref="G7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632</v>
      </c>
    </row>
    <row r="5" spans="1:9" ht="5.0999999999999996" customHeight="1" x14ac:dyDescent="0.25"/>
    <row r="6" spans="1:9" ht="27" x14ac:dyDescent="0.25">
      <c r="B6" s="33" t="s">
        <v>63</v>
      </c>
      <c r="C6" s="34">
        <v>2020</v>
      </c>
      <c r="D6" s="34">
        <v>2021</v>
      </c>
      <c r="E6" s="34">
        <v>2022</v>
      </c>
      <c r="F6" s="34">
        <v>2023</v>
      </c>
      <c r="G6" s="34">
        <v>2024</v>
      </c>
      <c r="H6" s="34" t="s">
        <v>395</v>
      </c>
      <c r="I6" s="35" t="s">
        <v>396</v>
      </c>
    </row>
    <row r="7" spans="1:9" x14ac:dyDescent="0.25">
      <c r="B7" s="29" t="s">
        <v>352</v>
      </c>
      <c r="C7" s="132">
        <v>1500342</v>
      </c>
      <c r="D7" s="132">
        <v>1484786</v>
      </c>
      <c r="E7" s="132">
        <v>1521593</v>
      </c>
      <c r="F7" s="133">
        <v>1499505</v>
      </c>
      <c r="G7" s="133">
        <v>1513951</v>
      </c>
      <c r="H7" s="404">
        <v>1.01</v>
      </c>
      <c r="I7" s="133">
        <v>14446</v>
      </c>
    </row>
    <row r="9" spans="1:9" x14ac:dyDescent="0.25">
      <c r="B9" s="309" t="s">
        <v>311</v>
      </c>
    </row>
    <row r="27" spans="7:7" x14ac:dyDescent="0.25">
      <c r="G27" s="5"/>
    </row>
  </sheetData>
  <hyperlinks>
    <hyperlink ref="B2" location="'Obsah'!A1" display="[zpět]" xr:uid="{85939381-54CB-463E-957C-0FB1E8EBCF69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4209-75C8-4387-A9AF-8F3033FA6879}">
  <sheetPr codeName="List2">
    <pageSetUpPr fitToPage="1"/>
  </sheetPr>
  <dimension ref="A1:F30"/>
  <sheetViews>
    <sheetView workbookViewId="0"/>
  </sheetViews>
  <sheetFormatPr defaultRowHeight="13.5" x14ac:dyDescent="0.25"/>
  <cols>
    <col min="1" max="1" width="1.7109375" style="1" customWidth="1"/>
    <col min="2" max="2" width="74.140625" style="1" customWidth="1"/>
    <col min="3" max="5" width="15.7109375" style="1" customWidth="1"/>
    <col min="6" max="6" width="17.85546875" style="1" customWidth="1"/>
    <col min="7" max="16384" width="9.140625" style="1"/>
  </cols>
  <sheetData>
    <row r="1" spans="1:6" ht="5.0999999999999996" customHeight="1" x14ac:dyDescent="0.25">
      <c r="A1" s="21"/>
    </row>
    <row r="2" spans="1:6" ht="15" x14ac:dyDescent="0.25">
      <c r="B2" s="27" t="s">
        <v>398</v>
      </c>
    </row>
    <row r="3" spans="1:6" ht="5.0999999999999996" customHeight="1" x14ac:dyDescent="0.25">
      <c r="B3" s="27"/>
    </row>
    <row r="4" spans="1:6" x14ac:dyDescent="0.25">
      <c r="B4" s="287" t="s">
        <v>553</v>
      </c>
    </row>
    <row r="5" spans="1:6" ht="5.0999999999999996" customHeight="1" x14ac:dyDescent="0.25"/>
    <row r="6" spans="1:6" ht="41.25" thickBot="1" x14ac:dyDescent="0.3">
      <c r="B6" s="299" t="s">
        <v>0</v>
      </c>
      <c r="C6" s="165" t="s">
        <v>1</v>
      </c>
      <c r="D6" s="165" t="s">
        <v>2</v>
      </c>
      <c r="E6" s="165" t="s">
        <v>623</v>
      </c>
      <c r="F6" s="166" t="s">
        <v>624</v>
      </c>
    </row>
    <row r="7" spans="1:6" x14ac:dyDescent="0.25">
      <c r="B7" s="36" t="s">
        <v>4</v>
      </c>
      <c r="C7" s="37">
        <v>1059664.2638000001</v>
      </c>
      <c r="D7" s="37">
        <v>1050970.6643000001</v>
      </c>
      <c r="E7" s="37"/>
      <c r="F7" s="38"/>
    </row>
    <row r="8" spans="1:6" x14ac:dyDescent="0.25">
      <c r="B8" s="39" t="s">
        <v>5</v>
      </c>
      <c r="C8" s="40">
        <v>-434953.65779999999</v>
      </c>
      <c r="D8" s="40">
        <v>-428342.21470000001</v>
      </c>
      <c r="E8" s="40"/>
      <c r="F8" s="41"/>
    </row>
    <row r="9" spans="1:6" x14ac:dyDescent="0.25">
      <c r="B9" s="39" t="s">
        <v>6</v>
      </c>
      <c r="C9" s="40">
        <v>624710.60600000003</v>
      </c>
      <c r="D9" s="40">
        <v>622628.44960000005</v>
      </c>
      <c r="E9" s="40">
        <v>-2082.156399999978</v>
      </c>
      <c r="F9" s="41">
        <v>0.99666700648267847</v>
      </c>
    </row>
    <row r="10" spans="1:6" ht="15" x14ac:dyDescent="0.25">
      <c r="B10" s="39" t="s">
        <v>389</v>
      </c>
      <c r="C10" s="40">
        <v>-6.8900000000000003E-2</v>
      </c>
      <c r="D10" s="40">
        <v>3.8600000000000002E-2</v>
      </c>
      <c r="E10" s="40"/>
      <c r="F10" s="42"/>
    </row>
    <row r="11" spans="1:6" x14ac:dyDescent="0.25">
      <c r="B11" s="39" t="s">
        <v>302</v>
      </c>
      <c r="C11" s="40">
        <v>322454.32890000002</v>
      </c>
      <c r="D11" s="40">
        <v>324049.86170000001</v>
      </c>
      <c r="E11" s="40">
        <v>1595.5327999999863</v>
      </c>
      <c r="F11" s="41">
        <v>1.004948089254819</v>
      </c>
    </row>
    <row r="12" spans="1:6" x14ac:dyDescent="0.25">
      <c r="B12" s="39" t="s">
        <v>7</v>
      </c>
      <c r="C12" s="40">
        <v>38460.565699999999</v>
      </c>
      <c r="D12" s="40">
        <v>38363.965199999999</v>
      </c>
      <c r="E12" s="40">
        <v>-96.600500000000466</v>
      </c>
      <c r="F12" s="41">
        <v>0.99748832347517968</v>
      </c>
    </row>
    <row r="13" spans="1:6" x14ac:dyDescent="0.25">
      <c r="B13" s="39" t="s">
        <v>391</v>
      </c>
      <c r="C13" s="40">
        <v>21939.747800000001</v>
      </c>
      <c r="D13" s="40">
        <v>21877.320800000001</v>
      </c>
      <c r="E13" s="40">
        <v>-62.42699999999968</v>
      </c>
      <c r="F13" s="41">
        <v>0.99715461633519786</v>
      </c>
    </row>
    <row r="14" spans="1:6" x14ac:dyDescent="0.25">
      <c r="B14" s="39" t="s">
        <v>392</v>
      </c>
      <c r="C14" s="40">
        <v>229265.37169999999</v>
      </c>
      <c r="D14" s="40">
        <v>223418.2476</v>
      </c>
      <c r="E14" s="40">
        <v>-5847.1240999999864</v>
      </c>
      <c r="F14" s="41">
        <v>0.97449626144304469</v>
      </c>
    </row>
    <row r="15" spans="1:6" x14ac:dyDescent="0.25">
      <c r="B15" s="39" t="s">
        <v>8</v>
      </c>
      <c r="C15" s="40">
        <v>54500.1803</v>
      </c>
      <c r="D15" s="40">
        <v>53721.2235</v>
      </c>
      <c r="E15" s="40">
        <v>-778.95679999999993</v>
      </c>
      <c r="F15" s="41">
        <v>0.985707261962948</v>
      </c>
    </row>
    <row r="16" spans="1:6" x14ac:dyDescent="0.25">
      <c r="B16" s="39" t="s">
        <v>9</v>
      </c>
      <c r="C16" s="40">
        <v>23674.331999999999</v>
      </c>
      <c r="D16" s="40">
        <v>23635.110700000001</v>
      </c>
      <c r="E16" s="40">
        <v>-39.221299999997427</v>
      </c>
      <c r="F16" s="41">
        <v>0.99834329855642823</v>
      </c>
    </row>
    <row r="17" spans="2:6" x14ac:dyDescent="0.25">
      <c r="B17" s="39" t="s">
        <v>10</v>
      </c>
      <c r="C17" s="40">
        <v>-13.262700000000001</v>
      </c>
      <c r="D17" s="40">
        <v>-10.773</v>
      </c>
      <c r="E17" s="40"/>
      <c r="F17" s="43"/>
    </row>
    <row r="18" spans="2:6" x14ac:dyDescent="0.25">
      <c r="B18" s="39" t="s">
        <v>11</v>
      </c>
      <c r="C18" s="40">
        <v>-19.109200000000001</v>
      </c>
      <c r="D18" s="40">
        <v>5.9505999999999997</v>
      </c>
      <c r="E18" s="40"/>
      <c r="F18" s="43"/>
    </row>
    <row r="19" spans="2:6" x14ac:dyDescent="0.25">
      <c r="B19" s="39" t="s">
        <v>12</v>
      </c>
      <c r="C19" s="40">
        <v>1225.1222</v>
      </c>
      <c r="D19" s="40">
        <v>1216.9474</v>
      </c>
      <c r="E19" s="40">
        <v>-8.1748000000000047</v>
      </c>
      <c r="F19" s="41">
        <v>0.99332735950748419</v>
      </c>
    </row>
    <row r="20" spans="2:6" x14ac:dyDescent="0.25">
      <c r="B20" s="39" t="s">
        <v>13</v>
      </c>
      <c r="C20" s="40">
        <v>5239.0181000000002</v>
      </c>
      <c r="D20" s="40">
        <v>5239.0181000000002</v>
      </c>
      <c r="E20" s="40">
        <v>0</v>
      </c>
      <c r="F20" s="41">
        <v>1</v>
      </c>
    </row>
    <row r="21" spans="2:6" x14ac:dyDescent="0.25">
      <c r="B21" s="39" t="s">
        <v>315</v>
      </c>
      <c r="C21" s="40">
        <v>22903.750800000002</v>
      </c>
      <c r="D21" s="40">
        <v>22661.373899999999</v>
      </c>
      <c r="E21" s="40">
        <v>-242.37690000000293</v>
      </c>
      <c r="F21" s="41">
        <v>0.98941758919242162</v>
      </c>
    </row>
    <row r="22" spans="2:6" x14ac:dyDescent="0.25">
      <c r="B22" s="39" t="s">
        <v>14</v>
      </c>
      <c r="C22" s="40">
        <v>178.94069999999999</v>
      </c>
      <c r="D22" s="40">
        <v>102.2064</v>
      </c>
      <c r="E22" s="40">
        <v>-76.73429999999999</v>
      </c>
      <c r="F22" s="41">
        <v>0.57117469642177554</v>
      </c>
    </row>
    <row r="23" spans="2:6" x14ac:dyDescent="0.25">
      <c r="B23" s="39" t="s">
        <v>15</v>
      </c>
      <c r="C23" s="40">
        <v>141.4667</v>
      </c>
      <c r="D23" s="40">
        <v>93.663300000000007</v>
      </c>
      <c r="E23" s="40">
        <v>-47.803399999999996</v>
      </c>
      <c r="F23" s="41">
        <v>0.66208726152515052</v>
      </c>
    </row>
    <row r="24" spans="2:6" x14ac:dyDescent="0.25">
      <c r="B24" s="39" t="s">
        <v>16</v>
      </c>
      <c r="C24" s="40">
        <v>180.30520000000001</v>
      </c>
      <c r="D24" s="40">
        <v>94.664000000000001</v>
      </c>
      <c r="E24" s="40">
        <v>-85.641200000000012</v>
      </c>
      <c r="F24" s="41">
        <v>0.52502090899208675</v>
      </c>
    </row>
    <row r="25" spans="2:6" x14ac:dyDescent="0.25">
      <c r="B25" s="44" t="s">
        <v>17</v>
      </c>
      <c r="C25" s="45">
        <v>715.68640000000005</v>
      </c>
      <c r="D25" s="45">
        <v>797.19820000000004</v>
      </c>
      <c r="E25" s="45">
        <v>81.511799999999994</v>
      </c>
      <c r="F25" s="46">
        <v>1.113893180029689</v>
      </c>
    </row>
    <row r="26" spans="2:6" x14ac:dyDescent="0.25">
      <c r="B26" s="170" t="s">
        <v>29</v>
      </c>
      <c r="C26" s="292">
        <v>1345556.9815</v>
      </c>
      <c r="D26" s="292">
        <v>1337894.4665999999</v>
      </c>
      <c r="E26" s="47"/>
      <c r="F26" s="48"/>
    </row>
    <row r="28" spans="2:6" ht="15" x14ac:dyDescent="0.25">
      <c r="B28" s="308" t="s">
        <v>627</v>
      </c>
    </row>
    <row r="29" spans="2:6" x14ac:dyDescent="0.25">
      <c r="B29" s="309" t="s">
        <v>390</v>
      </c>
    </row>
    <row r="30" spans="2:6" x14ac:dyDescent="0.25">
      <c r="B30" s="415" t="s">
        <v>742</v>
      </c>
    </row>
  </sheetData>
  <hyperlinks>
    <hyperlink ref="B2" location="'Obsah'!A1" display="[zpět]" xr:uid="{5D2960B9-DC7E-4440-8B61-4E56FF7650D4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0923-9038-4238-9A19-1DD45E8A4AA1}">
  <sheetPr codeName="List20"/>
  <dimension ref="A1:J19"/>
  <sheetViews>
    <sheetView workbookViewId="0">
      <selection activeCell="H10" sqref="H10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568</v>
      </c>
    </row>
    <row r="5" spans="1:9" ht="5.0999999999999996" customHeight="1" x14ac:dyDescent="0.25"/>
    <row r="6" spans="1:9" ht="27.75" thickBot="1" x14ac:dyDescent="0.3">
      <c r="B6" s="272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141" t="s">
        <v>70</v>
      </c>
      <c r="C7" s="142">
        <v>24520</v>
      </c>
      <c r="D7" s="142">
        <v>31947.7</v>
      </c>
      <c r="E7" s="142">
        <v>43652.2379</v>
      </c>
      <c r="F7" s="142">
        <v>46618.153700000003</v>
      </c>
      <c r="G7" s="324">
        <v>44778.470500000003</v>
      </c>
      <c r="H7" s="144">
        <v>0.96099999999999997</v>
      </c>
      <c r="I7" s="157">
        <v>-1839.6831999999995</v>
      </c>
    </row>
    <row r="8" spans="1:9" x14ac:dyDescent="0.25">
      <c r="B8" s="146" t="s">
        <v>71</v>
      </c>
      <c r="C8" s="147">
        <v>4601.3999999999996</v>
      </c>
      <c r="D8" s="147">
        <v>6670.2</v>
      </c>
      <c r="E8" s="147">
        <v>9163.7165999999997</v>
      </c>
      <c r="F8" s="147">
        <v>9122.5241999999998</v>
      </c>
      <c r="G8" s="325">
        <v>8942.7530000000006</v>
      </c>
      <c r="H8" s="148">
        <v>0.98</v>
      </c>
      <c r="I8" s="159">
        <v>-179.77119999999923</v>
      </c>
    </row>
    <row r="9" spans="1:9" x14ac:dyDescent="0.25">
      <c r="B9" s="146" t="s">
        <v>72</v>
      </c>
      <c r="C9" s="147">
        <v>29121.4</v>
      </c>
      <c r="D9" s="147">
        <v>38617.9</v>
      </c>
      <c r="E9" s="147">
        <v>52815.954599999997</v>
      </c>
      <c r="F9" s="147">
        <v>55740.677799999998</v>
      </c>
      <c r="G9" s="325">
        <v>53721.2235</v>
      </c>
      <c r="H9" s="148">
        <v>0.96399999999999997</v>
      </c>
      <c r="I9" s="159">
        <v>-2019.4542999999976</v>
      </c>
    </row>
    <row r="10" spans="1:9" x14ac:dyDescent="0.25">
      <c r="B10" s="149" t="s">
        <v>32</v>
      </c>
      <c r="C10" s="151">
        <v>28582.400000000001</v>
      </c>
      <c r="D10" s="151">
        <v>37480</v>
      </c>
      <c r="E10" s="151">
        <v>53217.888400000003</v>
      </c>
      <c r="F10" s="151">
        <v>54748.164700000001</v>
      </c>
      <c r="G10" s="326">
        <v>54500.1803</v>
      </c>
      <c r="H10" s="153">
        <v>0.995</v>
      </c>
      <c r="I10" s="161">
        <v>-247.98440000000119</v>
      </c>
    </row>
    <row r="11" spans="1:9" x14ac:dyDescent="0.25">
      <c r="B11" s="140" t="s">
        <v>73</v>
      </c>
      <c r="C11" s="328" t="s">
        <v>74</v>
      </c>
      <c r="D11" s="328" t="s">
        <v>75</v>
      </c>
      <c r="E11" s="329">
        <v>0.99199999999999999</v>
      </c>
      <c r="F11" s="329">
        <v>1.018</v>
      </c>
      <c r="G11" s="330">
        <v>0.98599999999999999</v>
      </c>
      <c r="H11" s="155"/>
      <c r="I11" s="155"/>
    </row>
    <row r="19" spans="10:10" x14ac:dyDescent="0.25">
      <c r="J19" s="1" t="s">
        <v>743</v>
      </c>
    </row>
  </sheetData>
  <hyperlinks>
    <hyperlink ref="B2" location="'Obsah'!A1" display="[zpět]" xr:uid="{40DCE9BA-9D43-46BE-81CD-4A006CE17D14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FA67-CFD9-483A-BAE9-F2CB16D3EC8B}">
  <sheetPr codeName="List21"/>
  <dimension ref="A1:I15"/>
  <sheetViews>
    <sheetView workbookViewId="0">
      <selection activeCell="I17" sqref="I17"/>
    </sheetView>
  </sheetViews>
  <sheetFormatPr defaultColWidth="9.140625" defaultRowHeight="13.5" x14ac:dyDescent="0.25"/>
  <cols>
    <col min="1" max="1" width="1.7109375" style="1" customWidth="1"/>
    <col min="2" max="2" width="34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569</v>
      </c>
    </row>
    <row r="5" spans="1:9" ht="5.0999999999999996" customHeight="1" x14ac:dyDescent="0.25"/>
    <row r="6" spans="1:9" ht="27.75" thickBot="1" x14ac:dyDescent="0.3">
      <c r="B6" s="299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36" t="s">
        <v>31</v>
      </c>
      <c r="C7" s="106">
        <v>4601.3999999999996</v>
      </c>
      <c r="D7" s="106">
        <v>6670.2</v>
      </c>
      <c r="E7" s="106">
        <v>9163.7165999999997</v>
      </c>
      <c r="F7" s="107">
        <v>9122.5241999999998</v>
      </c>
      <c r="G7" s="311">
        <v>8942.7530000000006</v>
      </c>
      <c r="H7" s="162">
        <v>0.98</v>
      </c>
      <c r="I7" s="83">
        <v>-179.77119999999923</v>
      </c>
    </row>
    <row r="8" spans="1:9" x14ac:dyDescent="0.25">
      <c r="B8" s="44" t="s">
        <v>32</v>
      </c>
      <c r="C8" s="115">
        <v>4738.7</v>
      </c>
      <c r="D8" s="115">
        <v>6042</v>
      </c>
      <c r="E8" s="115">
        <v>9697.8114999999998</v>
      </c>
      <c r="F8" s="91">
        <v>9036.0609999999997</v>
      </c>
      <c r="G8" s="297">
        <v>8974.9930000000004</v>
      </c>
      <c r="H8" s="163">
        <v>0.99299999999999999</v>
      </c>
      <c r="I8" s="93">
        <v>-61.067999999999302</v>
      </c>
    </row>
    <row r="9" spans="1:9" x14ac:dyDescent="0.25">
      <c r="B9" s="31" t="s">
        <v>73</v>
      </c>
      <c r="C9" s="32">
        <v>0.97099999999999997</v>
      </c>
      <c r="D9" s="32">
        <v>1.1040000000000001</v>
      </c>
      <c r="E9" s="32">
        <v>0.94499999999999995</v>
      </c>
      <c r="F9" s="169">
        <v>1.0009999999999999</v>
      </c>
      <c r="G9" s="312">
        <v>0.996</v>
      </c>
      <c r="H9" s="130"/>
      <c r="I9" s="130"/>
    </row>
    <row r="13" spans="1:9" x14ac:dyDescent="0.25">
      <c r="F13" s="9"/>
      <c r="G13" s="9"/>
      <c r="H13" s="9"/>
      <c r="I13" s="9"/>
    </row>
    <row r="14" spans="1:9" x14ac:dyDescent="0.25">
      <c r="F14" s="9"/>
      <c r="G14" s="9"/>
      <c r="H14" s="9"/>
      <c r="I14" s="9"/>
    </row>
    <row r="15" spans="1:9" x14ac:dyDescent="0.25">
      <c r="F15" s="9"/>
      <c r="G15" s="9"/>
    </row>
  </sheetData>
  <hyperlinks>
    <hyperlink ref="B2" location="'Obsah'!A1" display="[zpět]" xr:uid="{D6A1A010-F709-41BB-B4AA-5A254A14C755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98E5-DA40-46E2-9FCF-43E18551B553}">
  <sheetPr codeName="List22"/>
  <dimension ref="A1:I14"/>
  <sheetViews>
    <sheetView workbookViewId="0">
      <selection activeCell="G7" sqref="G7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570</v>
      </c>
    </row>
    <row r="5" spans="1:9" ht="5.0999999999999996" customHeight="1" x14ac:dyDescent="0.25"/>
    <row r="6" spans="1:9" ht="27.75" thickBot="1" x14ac:dyDescent="0.3">
      <c r="B6" s="299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36" t="s">
        <v>31</v>
      </c>
      <c r="C7" s="106">
        <v>11835.7</v>
      </c>
      <c r="D7" s="106">
        <v>12419.1</v>
      </c>
      <c r="E7" s="106">
        <v>12451.9072</v>
      </c>
      <c r="F7" s="107">
        <v>23115.181199999999</v>
      </c>
      <c r="G7" s="311">
        <v>23635.110700000001</v>
      </c>
      <c r="H7" s="162">
        <v>1.022</v>
      </c>
      <c r="I7" s="83">
        <v>519.92950000000201</v>
      </c>
    </row>
    <row r="8" spans="1:9" x14ac:dyDescent="0.25">
      <c r="B8" s="44" t="s">
        <v>32</v>
      </c>
      <c r="C8" s="115">
        <v>11885.6</v>
      </c>
      <c r="D8" s="115">
        <v>12240.9</v>
      </c>
      <c r="E8" s="115">
        <v>12393.4095</v>
      </c>
      <c r="F8" s="91">
        <v>23259.948100000001</v>
      </c>
      <c r="G8" s="297">
        <v>23674.331999999999</v>
      </c>
      <c r="H8" s="163">
        <v>1.018</v>
      </c>
      <c r="I8" s="93">
        <v>414.38389999999708</v>
      </c>
    </row>
    <row r="9" spans="1:9" x14ac:dyDescent="0.25">
      <c r="B9" s="31" t="s">
        <v>73</v>
      </c>
      <c r="C9" s="32">
        <v>0.996</v>
      </c>
      <c r="D9" s="32">
        <v>1.0149999999999999</v>
      </c>
      <c r="E9" s="32">
        <v>1.0049999999999999</v>
      </c>
      <c r="F9" s="169">
        <v>0.99399999999999999</v>
      </c>
      <c r="G9" s="312">
        <v>0.998</v>
      </c>
      <c r="H9" s="131"/>
      <c r="I9" s="130"/>
    </row>
    <row r="12" spans="1:9" x14ac:dyDescent="0.25">
      <c r="F12" s="4"/>
      <c r="G12" s="4"/>
      <c r="H12" s="4"/>
      <c r="I12" s="4"/>
    </row>
    <row r="13" spans="1:9" x14ac:dyDescent="0.25">
      <c r="F13" s="4"/>
      <c r="G13" s="4"/>
      <c r="H13" s="4"/>
      <c r="I13" s="4"/>
    </row>
    <row r="14" spans="1:9" x14ac:dyDescent="0.25">
      <c r="F14" s="4"/>
      <c r="G14" s="4"/>
      <c r="H14" s="4"/>
      <c r="I14" s="4"/>
    </row>
  </sheetData>
  <hyperlinks>
    <hyperlink ref="B2" location="'Obsah'!A1" display="[zpět]" xr:uid="{E06BA58C-62A7-484D-BFAC-40051C4EC4EE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6FAA-7A61-42D1-8D23-8BC7816DC10B}">
  <sheetPr codeName="List23"/>
  <dimension ref="A1:I14"/>
  <sheetViews>
    <sheetView workbookViewId="0">
      <selection activeCell="F9" sqref="F9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571</v>
      </c>
    </row>
    <row r="5" spans="1:9" ht="5.0999999999999996" customHeight="1" x14ac:dyDescent="0.25"/>
    <row r="6" spans="1:9" ht="27.75" thickBot="1" x14ac:dyDescent="0.3">
      <c r="B6" s="299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36" t="s">
        <v>31</v>
      </c>
      <c r="C7" s="106">
        <v>5429</v>
      </c>
      <c r="D7" s="106">
        <v>1730.9</v>
      </c>
      <c r="E7" s="106">
        <v>499.3451</v>
      </c>
      <c r="F7" s="107">
        <v>1155.4616000000001</v>
      </c>
      <c r="G7" s="311">
        <v>1216.9474</v>
      </c>
      <c r="H7" s="162">
        <v>1.0529999999999999</v>
      </c>
      <c r="I7" s="83">
        <v>61.485799999999927</v>
      </c>
    </row>
    <row r="8" spans="1:9" x14ac:dyDescent="0.25">
      <c r="B8" s="44" t="s">
        <v>32</v>
      </c>
      <c r="C8" s="115">
        <v>5738.6</v>
      </c>
      <c r="D8" s="115">
        <v>1160.3</v>
      </c>
      <c r="E8" s="115">
        <v>1291.462</v>
      </c>
      <c r="F8" s="91">
        <v>1308.3703</v>
      </c>
      <c r="G8" s="297">
        <v>1225.1222</v>
      </c>
      <c r="H8" s="163">
        <v>0.93600000000000005</v>
      </c>
      <c r="I8" s="93">
        <v>-83.248100000000022</v>
      </c>
    </row>
    <row r="9" spans="1:9" x14ac:dyDescent="0.25">
      <c r="B9" s="31" t="s">
        <v>73</v>
      </c>
      <c r="C9" s="32">
        <v>0.94599999999999995</v>
      </c>
      <c r="D9" s="32">
        <v>1.492</v>
      </c>
      <c r="E9" s="32">
        <v>0.38700000000000001</v>
      </c>
      <c r="F9" s="169">
        <v>0.88300000000000001</v>
      </c>
      <c r="G9" s="312">
        <v>0.99299999999999999</v>
      </c>
      <c r="H9" s="130"/>
      <c r="I9" s="164"/>
    </row>
    <row r="12" spans="1:9" x14ac:dyDescent="0.25">
      <c r="F12" s="4"/>
      <c r="G12" s="4"/>
      <c r="H12" s="4"/>
      <c r="I12" s="4"/>
    </row>
    <row r="13" spans="1:9" x14ac:dyDescent="0.25">
      <c r="F13" s="4"/>
      <c r="G13" s="4"/>
      <c r="H13" s="4"/>
      <c r="I13" s="4"/>
    </row>
    <row r="14" spans="1:9" x14ac:dyDescent="0.25">
      <c r="F14" s="4"/>
      <c r="G14" s="4"/>
      <c r="H14" s="4"/>
      <c r="I14" s="4"/>
    </row>
  </sheetData>
  <hyperlinks>
    <hyperlink ref="B2" location="'Obsah'!A1" display="[zpět]" xr:uid="{DF9C3AD0-440A-49CE-A5D8-D872B1F6D9FF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6F19-7B33-436A-BFCB-81CD6134B947}">
  <sheetPr codeName="List24"/>
  <dimension ref="A1:I13"/>
  <sheetViews>
    <sheetView workbookViewId="0">
      <selection activeCell="H14" sqref="H14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572</v>
      </c>
    </row>
    <row r="5" spans="1:9" ht="5.0999999999999996" customHeight="1" x14ac:dyDescent="0.25"/>
    <row r="6" spans="1:9" ht="27.75" thickBot="1" x14ac:dyDescent="0.3">
      <c r="B6" s="299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36" t="s">
        <v>31</v>
      </c>
      <c r="C7" s="106">
        <v>2104.4</v>
      </c>
      <c r="D7" s="106">
        <v>5048.1000000000004</v>
      </c>
      <c r="E7" s="106">
        <v>4112.6473999999998</v>
      </c>
      <c r="F7" s="107">
        <v>4825.4946</v>
      </c>
      <c r="G7" s="311">
        <v>5239.0181000000002</v>
      </c>
      <c r="H7" s="162">
        <v>1.0860000000000001</v>
      </c>
      <c r="I7" s="83">
        <v>413.52350000000024</v>
      </c>
    </row>
    <row r="8" spans="1:9" x14ac:dyDescent="0.25">
      <c r="B8" s="44" t="s">
        <v>32</v>
      </c>
      <c r="C8" s="115">
        <v>1982</v>
      </c>
      <c r="D8" s="115">
        <v>5170.8</v>
      </c>
      <c r="E8" s="115">
        <v>4113.2289000000001</v>
      </c>
      <c r="F8" s="91">
        <v>4825.4946</v>
      </c>
      <c r="G8" s="297">
        <v>5239.0181000000002</v>
      </c>
      <c r="H8" s="162">
        <v>1.0860000000000001</v>
      </c>
      <c r="I8" s="93">
        <v>413.52350000000024</v>
      </c>
    </row>
    <row r="9" spans="1:9" x14ac:dyDescent="0.25">
      <c r="B9" s="31" t="s">
        <v>73</v>
      </c>
      <c r="C9" s="32">
        <v>1.0620000000000001</v>
      </c>
      <c r="D9" s="32">
        <v>0.97599999999999998</v>
      </c>
      <c r="E9" s="32">
        <v>0.99980000000000002</v>
      </c>
      <c r="F9" s="169">
        <v>1</v>
      </c>
      <c r="G9" s="312">
        <v>1</v>
      </c>
      <c r="H9" s="130"/>
      <c r="I9" s="130"/>
    </row>
    <row r="11" spans="1:9" x14ac:dyDescent="0.25">
      <c r="F11" s="4"/>
      <c r="G11" s="4"/>
      <c r="H11" s="4"/>
      <c r="I11" s="4"/>
    </row>
    <row r="12" spans="1:9" x14ac:dyDescent="0.25">
      <c r="F12" s="4"/>
      <c r="G12" s="4"/>
      <c r="H12" s="4"/>
      <c r="I12" s="4"/>
    </row>
    <row r="13" spans="1:9" x14ac:dyDescent="0.25">
      <c r="F13" s="4"/>
      <c r="G13" s="4"/>
      <c r="H13" s="4"/>
      <c r="I13" s="4"/>
    </row>
  </sheetData>
  <hyperlinks>
    <hyperlink ref="B2" location="'Obsah'!A1" display="[zpět]" xr:uid="{24351127-1162-4758-A649-69B3D89D707B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D8D9-0EA6-49C5-956F-D9005D63B52F}">
  <sheetPr codeName="List25"/>
  <dimension ref="A1:I13"/>
  <sheetViews>
    <sheetView workbookViewId="0">
      <selection activeCell="C15" sqref="C15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573</v>
      </c>
    </row>
    <row r="5" spans="1:9" ht="5.0999999999999996" customHeight="1" x14ac:dyDescent="0.25"/>
    <row r="6" spans="1:9" ht="27.75" thickBot="1" x14ac:dyDescent="0.3">
      <c r="B6" s="299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36" t="s">
        <v>31</v>
      </c>
      <c r="C7" s="106">
        <v>11039.2</v>
      </c>
      <c r="D7" s="106">
        <v>16454</v>
      </c>
      <c r="E7" s="106">
        <v>18324.6224</v>
      </c>
      <c r="F7" s="107">
        <v>20624.7359</v>
      </c>
      <c r="G7" s="311">
        <v>22661.373899999999</v>
      </c>
      <c r="H7" s="82">
        <v>1.099</v>
      </c>
      <c r="I7" s="83">
        <v>2036.637999999999</v>
      </c>
    </row>
    <row r="8" spans="1:9" x14ac:dyDescent="0.25">
      <c r="B8" s="44" t="s">
        <v>32</v>
      </c>
      <c r="C8" s="115">
        <v>11419.2</v>
      </c>
      <c r="D8" s="115">
        <v>16588.099999999999</v>
      </c>
      <c r="E8" s="115">
        <v>18429.174200000001</v>
      </c>
      <c r="F8" s="91">
        <v>20322.401400000002</v>
      </c>
      <c r="G8" s="297">
        <v>22903.750800000002</v>
      </c>
      <c r="H8" s="92">
        <v>1.127</v>
      </c>
      <c r="I8" s="93">
        <v>2581.3493999999992</v>
      </c>
    </row>
    <row r="9" spans="1:9" x14ac:dyDescent="0.25">
      <c r="B9" s="31" t="s">
        <v>73</v>
      </c>
      <c r="C9" s="32">
        <v>0.96699999999999997</v>
      </c>
      <c r="D9" s="32">
        <v>0.99199999999999999</v>
      </c>
      <c r="E9" s="32">
        <v>0.99399999999999999</v>
      </c>
      <c r="F9" s="169">
        <v>1.0149999999999999</v>
      </c>
      <c r="G9" s="312">
        <v>0.98899999999999999</v>
      </c>
      <c r="H9" s="130"/>
      <c r="I9" s="130"/>
    </row>
    <row r="10" spans="1:9" x14ac:dyDescent="0.25">
      <c r="B10" s="14"/>
    </row>
    <row r="11" spans="1:9" x14ac:dyDescent="0.25">
      <c r="B11" s="388" t="s">
        <v>633</v>
      </c>
      <c r="F11" s="4"/>
      <c r="G11" s="4"/>
      <c r="H11" s="4"/>
      <c r="I11" s="4"/>
    </row>
    <row r="12" spans="1:9" x14ac:dyDescent="0.25">
      <c r="F12" s="4"/>
      <c r="G12" s="4"/>
      <c r="H12" s="4"/>
      <c r="I12" s="4"/>
    </row>
    <row r="13" spans="1:9" x14ac:dyDescent="0.25">
      <c r="F13" s="4"/>
      <c r="G13" s="4"/>
      <c r="H13" s="4"/>
      <c r="I13" s="4"/>
    </row>
  </sheetData>
  <hyperlinks>
    <hyperlink ref="B2" location="'Obsah'!A1" display="[zpět]" xr:uid="{E1263A5A-84CF-423E-BBBF-53032E0904A1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0E2D-E733-400F-B4F5-FEFDEA4D0844}">
  <sheetPr codeName="List26"/>
  <dimension ref="A1:D24"/>
  <sheetViews>
    <sheetView zoomScaleNormal="100" workbookViewId="0">
      <selection activeCell="D22" sqref="D22"/>
    </sheetView>
  </sheetViews>
  <sheetFormatPr defaultColWidth="9.140625" defaultRowHeight="13.5" x14ac:dyDescent="0.25"/>
  <cols>
    <col min="1" max="1" width="1.7109375" style="1" customWidth="1"/>
    <col min="2" max="2" width="66.5703125" style="1" customWidth="1"/>
    <col min="3" max="3" width="20.140625" style="1" customWidth="1"/>
    <col min="4" max="4" width="22.42578125" style="1" customWidth="1"/>
    <col min="5" max="16384" width="9.140625" style="1"/>
  </cols>
  <sheetData>
    <row r="1" spans="1:4" ht="5.0999999999999996" customHeight="1" x14ac:dyDescent="0.25">
      <c r="A1" s="21"/>
    </row>
    <row r="2" spans="1:4" ht="15" x14ac:dyDescent="0.25">
      <c r="B2" s="27" t="s">
        <v>398</v>
      </c>
    </row>
    <row r="3" spans="1:4" ht="5.0999999999999996" customHeight="1" x14ac:dyDescent="0.25">
      <c r="B3" s="27"/>
    </row>
    <row r="4" spans="1:4" x14ac:dyDescent="0.25">
      <c r="B4" s="289" t="s">
        <v>574</v>
      </c>
    </row>
    <row r="5" spans="1:4" ht="5.0999999999999996" customHeight="1" x14ac:dyDescent="0.25"/>
    <row r="6" spans="1:4" ht="15.75" thickBot="1" x14ac:dyDescent="0.3">
      <c r="B6" s="272" t="s">
        <v>0</v>
      </c>
      <c r="C6" s="165" t="s">
        <v>634</v>
      </c>
      <c r="D6" s="166" t="s">
        <v>635</v>
      </c>
    </row>
    <row r="7" spans="1:4" x14ac:dyDescent="0.25">
      <c r="B7" s="95" t="s">
        <v>6</v>
      </c>
      <c r="C7" s="107">
        <v>1724.3942</v>
      </c>
      <c r="D7" s="83">
        <v>677.04380000000003</v>
      </c>
    </row>
    <row r="8" spans="1:4" x14ac:dyDescent="0.25">
      <c r="B8" s="39" t="s">
        <v>636</v>
      </c>
      <c r="C8" s="89">
        <v>1130.7638999999999</v>
      </c>
      <c r="D8" s="87">
        <v>634.22850000000005</v>
      </c>
    </row>
    <row r="9" spans="1:4" x14ac:dyDescent="0.25">
      <c r="B9" s="39" t="s">
        <v>391</v>
      </c>
      <c r="C9" s="89">
        <v>305.32780000000002</v>
      </c>
      <c r="D9" s="87">
        <v>159.4991</v>
      </c>
    </row>
    <row r="10" spans="1:4" x14ac:dyDescent="0.25">
      <c r="B10" s="39" t="s">
        <v>695</v>
      </c>
      <c r="C10" s="89">
        <v>294.26519999999999</v>
      </c>
      <c r="D10" s="87">
        <v>152.5179</v>
      </c>
    </row>
    <row r="11" spans="1:4" x14ac:dyDescent="0.25">
      <c r="B11" s="39" t="s">
        <v>696</v>
      </c>
      <c r="C11" s="89">
        <v>11.0626</v>
      </c>
      <c r="D11" s="87">
        <v>6.9812000000000003</v>
      </c>
    </row>
    <row r="12" spans="1:4" x14ac:dyDescent="0.25">
      <c r="B12" s="39" t="s">
        <v>392</v>
      </c>
      <c r="C12" s="89">
        <v>63.965000000000003</v>
      </c>
      <c r="D12" s="87">
        <v>47.4422</v>
      </c>
    </row>
    <row r="13" spans="1:4" x14ac:dyDescent="0.25">
      <c r="B13" s="39" t="s">
        <v>76</v>
      </c>
      <c r="C13" s="89">
        <v>11.1607</v>
      </c>
      <c r="D13" s="87">
        <v>5.4226999999999999</v>
      </c>
    </row>
    <row r="14" spans="1:4" x14ac:dyDescent="0.25">
      <c r="B14" s="39" t="s">
        <v>77</v>
      </c>
      <c r="C14" s="89">
        <v>18.964300000000001</v>
      </c>
      <c r="D14" s="87">
        <v>4.3505000000000003</v>
      </c>
    </row>
    <row r="15" spans="1:4" x14ac:dyDescent="0.25">
      <c r="B15" s="39" t="s">
        <v>78</v>
      </c>
      <c r="C15" s="89">
        <v>0.9224</v>
      </c>
      <c r="D15" s="87">
        <v>0.3498</v>
      </c>
    </row>
    <row r="16" spans="1:4" x14ac:dyDescent="0.25">
      <c r="B16" s="39" t="s">
        <v>11</v>
      </c>
      <c r="C16" s="89">
        <v>0.1356</v>
      </c>
      <c r="D16" s="87">
        <v>8.5599999999999996E-2</v>
      </c>
    </row>
    <row r="17" spans="2:4" x14ac:dyDescent="0.25">
      <c r="B17" s="39" t="s">
        <v>12</v>
      </c>
      <c r="C17" s="89">
        <v>9.6277000000000008</v>
      </c>
      <c r="D17" s="87">
        <v>2.3330000000000002</v>
      </c>
    </row>
    <row r="18" spans="2:4" x14ac:dyDescent="0.25">
      <c r="B18" s="39" t="s">
        <v>79</v>
      </c>
      <c r="C18" s="89">
        <v>532.80640000000005</v>
      </c>
      <c r="D18" s="87">
        <v>266.70179999999999</v>
      </c>
    </row>
    <row r="19" spans="2:4" x14ac:dyDescent="0.25">
      <c r="B19" s="39" t="s">
        <v>14</v>
      </c>
      <c r="C19" s="89">
        <v>0.16589999999999999</v>
      </c>
      <c r="D19" s="87">
        <v>7.4899999999999994E-2</v>
      </c>
    </row>
    <row r="20" spans="2:4" x14ac:dyDescent="0.25">
      <c r="B20" s="39" t="s">
        <v>17</v>
      </c>
      <c r="C20" s="89">
        <v>860.47979999999995</v>
      </c>
      <c r="D20" s="87">
        <v>577.33839999999998</v>
      </c>
    </row>
    <row r="21" spans="2:4" x14ac:dyDescent="0.25">
      <c r="B21" s="44" t="s">
        <v>317</v>
      </c>
      <c r="C21" s="91">
        <v>478.90609999999998</v>
      </c>
      <c r="D21" s="93">
        <v>389.4991</v>
      </c>
    </row>
    <row r="22" spans="2:4" x14ac:dyDescent="0.25">
      <c r="B22" s="170" t="s">
        <v>29</v>
      </c>
      <c r="C22" s="171">
        <v>4658.7137000000002</v>
      </c>
      <c r="D22" s="171">
        <v>2374.8703999999998</v>
      </c>
    </row>
    <row r="24" spans="2:4" ht="15" x14ac:dyDescent="0.25">
      <c r="B24" s="309" t="s">
        <v>637</v>
      </c>
    </row>
  </sheetData>
  <hyperlinks>
    <hyperlink ref="B2" location="'Obsah'!A1" display="[zpět]" xr:uid="{E7139E7A-3DD8-46C2-8DFA-1B7901CE0576}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BD7D-1F64-4224-A100-3E0BD0361EC9}">
  <sheetPr codeName="List29"/>
  <dimension ref="A1:D18"/>
  <sheetViews>
    <sheetView workbookViewId="0">
      <selection activeCell="C18" sqref="C18"/>
    </sheetView>
  </sheetViews>
  <sheetFormatPr defaultColWidth="9.140625" defaultRowHeight="15" customHeight="1" x14ac:dyDescent="0.25"/>
  <cols>
    <col min="1" max="1" width="1.7109375" style="3" customWidth="1"/>
    <col min="2" max="2" width="39.7109375" style="3" customWidth="1"/>
    <col min="3" max="3" width="28" style="3" customWidth="1"/>
    <col min="4" max="4" width="22" style="3" customWidth="1"/>
    <col min="5" max="16384" width="9.140625" style="3"/>
  </cols>
  <sheetData>
    <row r="1" spans="1:4" ht="5.0999999999999996" customHeight="1" x14ac:dyDescent="0.25">
      <c r="A1" s="102"/>
    </row>
    <row r="2" spans="1:4" ht="15" customHeight="1" x14ac:dyDescent="0.25">
      <c r="B2" s="28" t="s">
        <v>398</v>
      </c>
    </row>
    <row r="3" spans="1:4" ht="5.0999999999999996" customHeight="1" x14ac:dyDescent="0.25">
      <c r="B3" s="28"/>
    </row>
    <row r="4" spans="1:4" ht="15" customHeight="1" x14ac:dyDescent="0.25">
      <c r="B4" s="288" t="s">
        <v>575</v>
      </c>
    </row>
    <row r="5" spans="1:4" ht="5.0999999999999996" customHeight="1" x14ac:dyDescent="0.25"/>
    <row r="6" spans="1:4" ht="15" customHeight="1" thickBot="1" x14ac:dyDescent="0.3">
      <c r="B6" s="429" t="s">
        <v>0</v>
      </c>
      <c r="C6" s="431" t="s">
        <v>80</v>
      </c>
      <c r="D6" s="432"/>
    </row>
    <row r="7" spans="1:4" ht="27.75" thickBot="1" x14ac:dyDescent="0.3">
      <c r="B7" s="430"/>
      <c r="C7" s="165" t="s">
        <v>321</v>
      </c>
      <c r="D7" s="166" t="s">
        <v>322</v>
      </c>
    </row>
    <row r="8" spans="1:4" ht="15" customHeight="1" x14ac:dyDescent="0.25">
      <c r="B8" s="36" t="s">
        <v>222</v>
      </c>
      <c r="C8" s="55">
        <v>2727</v>
      </c>
      <c r="D8" s="56">
        <v>3600</v>
      </c>
    </row>
    <row r="9" spans="1:4" ht="15" customHeight="1" x14ac:dyDescent="0.25">
      <c r="B9" s="39" t="s">
        <v>302</v>
      </c>
      <c r="C9" s="51">
        <v>581</v>
      </c>
      <c r="D9" s="52">
        <v>410</v>
      </c>
    </row>
    <row r="10" spans="1:4" ht="15" customHeight="1" x14ac:dyDescent="0.25">
      <c r="B10" s="39" t="s">
        <v>303</v>
      </c>
      <c r="C10" s="51">
        <v>341</v>
      </c>
      <c r="D10" s="52">
        <v>388</v>
      </c>
    </row>
    <row r="11" spans="1:4" ht="15" customHeight="1" x14ac:dyDescent="0.25">
      <c r="B11" s="39" t="s">
        <v>305</v>
      </c>
      <c r="C11" s="51">
        <v>75</v>
      </c>
      <c r="D11" s="52">
        <v>80</v>
      </c>
    </row>
    <row r="12" spans="1:4" ht="15" customHeight="1" x14ac:dyDescent="0.25">
      <c r="B12" s="39" t="s">
        <v>8</v>
      </c>
      <c r="C12" s="51">
        <v>53</v>
      </c>
      <c r="D12" s="52">
        <v>33</v>
      </c>
    </row>
    <row r="13" spans="1:4" ht="15" customHeight="1" x14ac:dyDescent="0.25">
      <c r="B13" s="39" t="s">
        <v>9</v>
      </c>
      <c r="C13" s="51">
        <v>51</v>
      </c>
      <c r="D13" s="52">
        <v>215</v>
      </c>
    </row>
    <row r="14" spans="1:4" ht="15" customHeight="1" x14ac:dyDescent="0.25">
      <c r="B14" s="39" t="s">
        <v>10</v>
      </c>
      <c r="C14" s="51">
        <v>4</v>
      </c>
      <c r="D14" s="52">
        <v>0</v>
      </c>
    </row>
    <row r="15" spans="1:4" ht="15" customHeight="1" x14ac:dyDescent="0.25">
      <c r="B15" s="39" t="s">
        <v>11</v>
      </c>
      <c r="C15" s="51">
        <v>1</v>
      </c>
      <c r="D15" s="52">
        <v>0</v>
      </c>
    </row>
    <row r="16" spans="1:4" ht="15" customHeight="1" x14ac:dyDescent="0.25">
      <c r="B16" s="39" t="s">
        <v>81</v>
      </c>
      <c r="C16" s="51">
        <v>51</v>
      </c>
      <c r="D16" s="52">
        <v>24</v>
      </c>
    </row>
    <row r="17" spans="2:4" ht="15" customHeight="1" x14ac:dyDescent="0.25">
      <c r="B17" s="44" t="s">
        <v>79</v>
      </c>
      <c r="C17" s="53">
        <v>13</v>
      </c>
      <c r="D17" s="54">
        <v>4</v>
      </c>
    </row>
    <row r="18" spans="2:4" ht="15" customHeight="1" x14ac:dyDescent="0.25">
      <c r="B18" s="170" t="s">
        <v>29</v>
      </c>
      <c r="C18" s="174">
        <v>3897</v>
      </c>
      <c r="D18" s="174">
        <v>4754</v>
      </c>
    </row>
  </sheetData>
  <mergeCells count="2">
    <mergeCell ref="B6:B7"/>
    <mergeCell ref="C6:D6"/>
  </mergeCells>
  <hyperlinks>
    <hyperlink ref="B2" location="'Obsah'!A1" display="[zpět]" xr:uid="{37E7706B-2C5F-4940-B469-2E8AC9CDA5FE}"/>
  </hyperlink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AB07-AA15-4396-9EA2-EACAA0B12766}">
  <sheetPr codeName="List30"/>
  <dimension ref="A1:E20"/>
  <sheetViews>
    <sheetView workbookViewId="0">
      <selection activeCell="C18" sqref="C18"/>
    </sheetView>
  </sheetViews>
  <sheetFormatPr defaultColWidth="9.140625" defaultRowHeight="15" customHeight="1" x14ac:dyDescent="0.25"/>
  <cols>
    <col min="1" max="1" width="1.7109375" style="3" customWidth="1"/>
    <col min="2" max="2" width="39.7109375" style="3" customWidth="1"/>
    <col min="3" max="5" width="11.7109375" style="3" customWidth="1"/>
    <col min="6" max="16384" width="9.140625" style="3"/>
  </cols>
  <sheetData>
    <row r="1" spans="1:5" ht="5.0999999999999996" customHeight="1" x14ac:dyDescent="0.25">
      <c r="A1" s="102"/>
    </row>
    <row r="2" spans="1:5" ht="15" customHeight="1" x14ac:dyDescent="0.25">
      <c r="B2" s="28" t="s">
        <v>398</v>
      </c>
    </row>
    <row r="3" spans="1:5" ht="5.0999999999999996" customHeight="1" x14ac:dyDescent="0.25">
      <c r="B3" s="28"/>
    </row>
    <row r="4" spans="1:5" ht="15" customHeight="1" x14ac:dyDescent="0.25">
      <c r="B4" s="288" t="s">
        <v>576</v>
      </c>
    </row>
    <row r="5" spans="1:5" ht="5.0999999999999996" customHeight="1" x14ac:dyDescent="0.25"/>
    <row r="6" spans="1:5" ht="15" customHeight="1" thickBot="1" x14ac:dyDescent="0.3">
      <c r="B6" s="429" t="s">
        <v>0</v>
      </c>
      <c r="C6" s="431" t="s">
        <v>697</v>
      </c>
      <c r="D6" s="431"/>
      <c r="E6" s="432"/>
    </row>
    <row r="7" spans="1:5" ht="15" customHeight="1" thickBot="1" x14ac:dyDescent="0.3">
      <c r="B7" s="430"/>
      <c r="C7" s="165" t="s">
        <v>82</v>
      </c>
      <c r="D7" s="165" t="s">
        <v>473</v>
      </c>
      <c r="E7" s="166" t="s">
        <v>83</v>
      </c>
    </row>
    <row r="8" spans="1:5" ht="15" customHeight="1" x14ac:dyDescent="0.25">
      <c r="B8" s="36" t="s">
        <v>222</v>
      </c>
      <c r="C8" s="55">
        <v>595</v>
      </c>
      <c r="D8" s="55">
        <v>83</v>
      </c>
      <c r="E8" s="56">
        <v>337</v>
      </c>
    </row>
    <row r="9" spans="1:5" ht="15" customHeight="1" x14ac:dyDescent="0.25">
      <c r="B9" s="39" t="s">
        <v>302</v>
      </c>
      <c r="C9" s="51">
        <v>75</v>
      </c>
      <c r="D9" s="51">
        <v>14</v>
      </c>
      <c r="E9" s="52">
        <v>34</v>
      </c>
    </row>
    <row r="10" spans="1:5" ht="15" customHeight="1" x14ac:dyDescent="0.25">
      <c r="B10" s="39" t="s">
        <v>303</v>
      </c>
      <c r="C10" s="51">
        <v>111</v>
      </c>
      <c r="D10" s="51">
        <v>11</v>
      </c>
      <c r="E10" s="52">
        <v>50</v>
      </c>
    </row>
    <row r="11" spans="1:5" ht="15" customHeight="1" x14ac:dyDescent="0.25">
      <c r="B11" s="39" t="s">
        <v>305</v>
      </c>
      <c r="C11" s="51">
        <v>32</v>
      </c>
      <c r="D11" s="51">
        <v>0</v>
      </c>
      <c r="E11" s="52">
        <v>16</v>
      </c>
    </row>
    <row r="12" spans="1:5" ht="15" customHeight="1" x14ac:dyDescent="0.25">
      <c r="B12" s="39" t="s">
        <v>385</v>
      </c>
      <c r="C12" s="51">
        <v>12</v>
      </c>
      <c r="D12" s="51">
        <v>0</v>
      </c>
      <c r="E12" s="52">
        <v>4</v>
      </c>
    </row>
    <row r="13" spans="1:5" ht="15" customHeight="1" x14ac:dyDescent="0.25">
      <c r="B13" s="39" t="s">
        <v>9</v>
      </c>
      <c r="C13" s="51">
        <v>139</v>
      </c>
      <c r="D13" s="51">
        <v>4</v>
      </c>
      <c r="E13" s="52">
        <v>24</v>
      </c>
    </row>
    <row r="14" spans="1:5" ht="15" customHeight="1" x14ac:dyDescent="0.25">
      <c r="B14" s="39" t="s">
        <v>10</v>
      </c>
      <c r="C14" s="51">
        <v>0</v>
      </c>
      <c r="D14" s="51">
        <v>0</v>
      </c>
      <c r="E14" s="52">
        <v>0</v>
      </c>
    </row>
    <row r="15" spans="1:5" ht="15" customHeight="1" x14ac:dyDescent="0.25">
      <c r="B15" s="39" t="s">
        <v>88</v>
      </c>
      <c r="C15" s="51">
        <v>0</v>
      </c>
      <c r="D15" s="51">
        <v>0</v>
      </c>
      <c r="E15" s="52">
        <v>0</v>
      </c>
    </row>
    <row r="16" spans="1:5" ht="15" customHeight="1" x14ac:dyDescent="0.25">
      <c r="B16" s="39" t="s">
        <v>12</v>
      </c>
      <c r="C16" s="51">
        <v>11</v>
      </c>
      <c r="D16" s="51">
        <v>3</v>
      </c>
      <c r="E16" s="52">
        <v>3</v>
      </c>
    </row>
    <row r="17" spans="2:5" ht="15" customHeight="1" x14ac:dyDescent="0.25">
      <c r="B17" s="44" t="s">
        <v>79</v>
      </c>
      <c r="C17" s="53">
        <v>0</v>
      </c>
      <c r="D17" s="53">
        <v>0</v>
      </c>
      <c r="E17" s="54">
        <v>1</v>
      </c>
    </row>
    <row r="18" spans="2:5" ht="15" customHeight="1" x14ac:dyDescent="0.25">
      <c r="B18" s="170" t="s">
        <v>29</v>
      </c>
      <c r="C18" s="174">
        <v>975</v>
      </c>
      <c r="D18" s="174">
        <v>115</v>
      </c>
      <c r="E18" s="174">
        <v>469</v>
      </c>
    </row>
    <row r="19" spans="2:5" ht="15" customHeight="1" x14ac:dyDescent="0.25">
      <c r="B19" s="333"/>
      <c r="C19" s="332"/>
      <c r="D19" s="332"/>
      <c r="E19" s="332"/>
    </row>
    <row r="20" spans="2:5" ht="15" customHeight="1" x14ac:dyDescent="0.25">
      <c r="B20" s="408" t="s">
        <v>698</v>
      </c>
    </row>
  </sheetData>
  <mergeCells count="2">
    <mergeCell ref="B6:B7"/>
    <mergeCell ref="C6:E6"/>
  </mergeCells>
  <hyperlinks>
    <hyperlink ref="B2" location="'Obsah'!A1" display="[zpět]" xr:uid="{D71331C2-27F9-4BEA-BE49-79EEF1D1EBBB}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CBF3-CA2B-4DEE-A146-B1F7F6CE072B}">
  <sheetPr codeName="List31"/>
  <dimension ref="A1:M29"/>
  <sheetViews>
    <sheetView workbookViewId="0">
      <selection activeCell="J19" sqref="J19"/>
    </sheetView>
  </sheetViews>
  <sheetFormatPr defaultColWidth="9.140625" defaultRowHeight="15" customHeight="1" x14ac:dyDescent="0.25"/>
  <cols>
    <col min="1" max="1" width="1.7109375" style="3" customWidth="1"/>
    <col min="2" max="2" width="39.7109375" style="3" customWidth="1"/>
    <col min="3" max="5" width="9.140625" style="3" customWidth="1"/>
    <col min="6" max="7" width="13.7109375" style="3" customWidth="1"/>
    <col min="8" max="8" width="9.140625" style="3" customWidth="1"/>
    <col min="9" max="9" width="10.7109375" style="3" customWidth="1"/>
    <col min="10" max="10" width="9.140625" style="3" customWidth="1"/>
    <col min="11" max="11" width="15.7109375" style="3" customWidth="1"/>
    <col min="12" max="13" width="9.140625" style="3" customWidth="1"/>
    <col min="14" max="16384" width="9.140625" style="3"/>
  </cols>
  <sheetData>
    <row r="1" spans="1:13" ht="5.0999999999999996" customHeight="1" x14ac:dyDescent="0.25">
      <c r="A1" s="102"/>
    </row>
    <row r="2" spans="1:13" ht="15" customHeight="1" x14ac:dyDescent="0.25">
      <c r="B2" s="28" t="s">
        <v>398</v>
      </c>
    </row>
    <row r="3" spans="1:13" ht="5.0999999999999996" customHeight="1" x14ac:dyDescent="0.25">
      <c r="B3" s="28"/>
    </row>
    <row r="4" spans="1:13" ht="15" customHeight="1" x14ac:dyDescent="0.25">
      <c r="B4" s="288" t="s">
        <v>577</v>
      </c>
    </row>
    <row r="5" spans="1:13" ht="5.0999999999999996" customHeight="1" x14ac:dyDescent="0.25"/>
    <row r="6" spans="1:13" ht="47.25" customHeight="1" thickBot="1" x14ac:dyDescent="0.3">
      <c r="B6" s="429" t="s">
        <v>0</v>
      </c>
      <c r="C6" s="431" t="s">
        <v>702</v>
      </c>
      <c r="D6" s="431"/>
      <c r="E6" s="431" t="s">
        <v>474</v>
      </c>
      <c r="F6" s="431"/>
      <c r="G6" s="431"/>
      <c r="H6" s="431" t="s">
        <v>240</v>
      </c>
      <c r="I6" s="431"/>
      <c r="J6" s="431" t="s">
        <v>475</v>
      </c>
      <c r="K6" s="431"/>
      <c r="L6" s="431" t="s">
        <v>241</v>
      </c>
      <c r="M6" s="432"/>
    </row>
    <row r="7" spans="1:13" ht="15" customHeight="1" thickBot="1" x14ac:dyDescent="0.3">
      <c r="B7" s="430"/>
      <c r="C7" s="165" t="s">
        <v>86</v>
      </c>
      <c r="D7" s="167" t="s">
        <v>87</v>
      </c>
      <c r="E7" s="165" t="s">
        <v>86</v>
      </c>
      <c r="F7" s="165" t="s">
        <v>85</v>
      </c>
      <c r="G7" s="165" t="s">
        <v>82</v>
      </c>
      <c r="H7" s="165" t="s">
        <v>86</v>
      </c>
      <c r="I7" s="167" t="s">
        <v>87</v>
      </c>
      <c r="J7" s="165" t="s">
        <v>86</v>
      </c>
      <c r="K7" s="165" t="s">
        <v>242</v>
      </c>
      <c r="L7" s="165" t="s">
        <v>86</v>
      </c>
      <c r="M7" s="166" t="s">
        <v>87</v>
      </c>
    </row>
    <row r="8" spans="1:13" ht="15" customHeight="1" x14ac:dyDescent="0.25">
      <c r="B8" s="177" t="s">
        <v>222</v>
      </c>
      <c r="C8" s="55">
        <v>321</v>
      </c>
      <c r="D8" s="55">
        <v>355645.21399999998</v>
      </c>
      <c r="E8" s="55">
        <v>265</v>
      </c>
      <c r="F8" s="55">
        <v>258329.52299999999</v>
      </c>
      <c r="G8" s="55">
        <v>178317.46100000001</v>
      </c>
      <c r="H8" s="55">
        <v>2342</v>
      </c>
      <c r="I8" s="55">
        <v>1159742.96</v>
      </c>
      <c r="J8" s="55">
        <v>52</v>
      </c>
      <c r="K8" s="55">
        <v>3398.7919999999999</v>
      </c>
      <c r="L8" s="55">
        <v>23</v>
      </c>
      <c r="M8" s="56">
        <v>1188.33</v>
      </c>
    </row>
    <row r="9" spans="1:13" ht="15" customHeight="1" x14ac:dyDescent="0.25">
      <c r="B9" s="39" t="s">
        <v>302</v>
      </c>
      <c r="C9" s="51">
        <v>53</v>
      </c>
      <c r="D9" s="51">
        <v>105657.874</v>
      </c>
      <c r="E9" s="51">
        <v>100</v>
      </c>
      <c r="F9" s="51">
        <v>142899.13500000001</v>
      </c>
      <c r="G9" s="51">
        <v>191973.02</v>
      </c>
      <c r="H9" s="51">
        <v>230</v>
      </c>
      <c r="I9" s="51">
        <v>581915.16200000001</v>
      </c>
      <c r="J9" s="51">
        <v>16</v>
      </c>
      <c r="K9" s="51">
        <v>7443.5010000000002</v>
      </c>
      <c r="L9" s="51">
        <v>7</v>
      </c>
      <c r="M9" s="52">
        <v>1099.4190000000001</v>
      </c>
    </row>
    <row r="10" spans="1:13" ht="15" customHeight="1" x14ac:dyDescent="0.25">
      <c r="B10" s="175" t="s">
        <v>303</v>
      </c>
      <c r="C10" s="51">
        <v>31</v>
      </c>
      <c r="D10" s="51">
        <v>20522.904999999999</v>
      </c>
      <c r="E10" s="51">
        <v>98</v>
      </c>
      <c r="F10" s="51">
        <v>60694.821000000004</v>
      </c>
      <c r="G10" s="51">
        <v>47113.192999999999</v>
      </c>
      <c r="H10" s="51">
        <v>136</v>
      </c>
      <c r="I10" s="51">
        <v>81623.73</v>
      </c>
      <c r="J10" s="51">
        <v>13</v>
      </c>
      <c r="K10" s="51">
        <v>1428.9179999999999</v>
      </c>
      <c r="L10" s="51">
        <v>8</v>
      </c>
      <c r="M10" s="52">
        <v>21667.053</v>
      </c>
    </row>
    <row r="11" spans="1:13" ht="15" customHeight="1" x14ac:dyDescent="0.25">
      <c r="B11" s="175" t="s">
        <v>305</v>
      </c>
      <c r="C11" s="51">
        <v>2</v>
      </c>
      <c r="D11" s="51">
        <v>588.26800000000003</v>
      </c>
      <c r="E11" s="51">
        <v>15</v>
      </c>
      <c r="F11" s="51">
        <v>8319.0149999999994</v>
      </c>
      <c r="G11" s="51">
        <v>25772.088</v>
      </c>
      <c r="H11" s="51">
        <v>16</v>
      </c>
      <c r="I11" s="51">
        <v>8098.9679999999998</v>
      </c>
      <c r="J11" s="51">
        <v>0</v>
      </c>
      <c r="K11" s="51">
        <v>0</v>
      </c>
      <c r="L11" s="51">
        <v>0</v>
      </c>
      <c r="M11" s="52">
        <v>0</v>
      </c>
    </row>
    <row r="12" spans="1:13" ht="15" customHeight="1" x14ac:dyDescent="0.25">
      <c r="B12" s="175" t="s">
        <v>8</v>
      </c>
      <c r="C12" s="51">
        <v>13</v>
      </c>
      <c r="D12" s="51">
        <v>34496.080000000002</v>
      </c>
      <c r="E12" s="51">
        <v>3</v>
      </c>
      <c r="F12" s="51">
        <v>6691.9080000000004</v>
      </c>
      <c r="G12" s="51">
        <v>1338.3820000000001</v>
      </c>
      <c r="H12" s="51">
        <v>23</v>
      </c>
      <c r="I12" s="51">
        <v>152959.58900000001</v>
      </c>
      <c r="J12" s="51">
        <v>0</v>
      </c>
      <c r="K12" s="51">
        <v>0</v>
      </c>
      <c r="L12" s="51">
        <v>0</v>
      </c>
      <c r="M12" s="52">
        <v>0</v>
      </c>
    </row>
    <row r="13" spans="1:13" ht="15" customHeight="1" x14ac:dyDescent="0.25">
      <c r="B13" s="175" t="s">
        <v>9</v>
      </c>
      <c r="C13" s="51">
        <v>0</v>
      </c>
      <c r="D13" s="51">
        <v>0</v>
      </c>
      <c r="E13" s="51">
        <v>7</v>
      </c>
      <c r="F13" s="51">
        <v>25.36</v>
      </c>
      <c r="G13" s="51">
        <v>2716.6509999999998</v>
      </c>
      <c r="H13" s="51">
        <v>62</v>
      </c>
      <c r="I13" s="51">
        <v>10091.624</v>
      </c>
      <c r="J13" s="51">
        <v>4</v>
      </c>
      <c r="K13" s="51">
        <v>723.54899999999998</v>
      </c>
      <c r="L13" s="51">
        <v>0</v>
      </c>
      <c r="M13" s="52">
        <v>0</v>
      </c>
    </row>
    <row r="14" spans="1:13" ht="15" customHeight="1" x14ac:dyDescent="0.25">
      <c r="B14" s="175" t="s">
        <v>10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2">
        <v>0</v>
      </c>
    </row>
    <row r="15" spans="1:13" ht="15" customHeight="1" x14ac:dyDescent="0.25">
      <c r="B15" s="175" t="s">
        <v>88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2">
        <v>0</v>
      </c>
    </row>
    <row r="16" spans="1:13" ht="15" customHeight="1" x14ac:dyDescent="0.25">
      <c r="B16" s="175" t="s">
        <v>12</v>
      </c>
      <c r="C16" s="51">
        <v>3</v>
      </c>
      <c r="D16" s="51">
        <v>78.400000000000006</v>
      </c>
      <c r="E16" s="51">
        <v>6</v>
      </c>
      <c r="F16" s="51">
        <v>327.05900000000003</v>
      </c>
      <c r="G16" s="51">
        <v>99.501999999999995</v>
      </c>
      <c r="H16" s="51">
        <v>23</v>
      </c>
      <c r="I16" s="51">
        <v>3344.24</v>
      </c>
      <c r="J16" s="51">
        <v>6</v>
      </c>
      <c r="K16" s="51">
        <v>169.69800000000001</v>
      </c>
      <c r="L16" s="51">
        <v>0</v>
      </c>
      <c r="M16" s="52">
        <v>0</v>
      </c>
    </row>
    <row r="17" spans="2:13" ht="15" customHeight="1" x14ac:dyDescent="0.25">
      <c r="B17" s="175" t="s">
        <v>79</v>
      </c>
      <c r="C17" s="51">
        <v>6</v>
      </c>
      <c r="D17" s="51">
        <v>110676.798</v>
      </c>
      <c r="E17" s="51">
        <v>4</v>
      </c>
      <c r="F17" s="51">
        <v>37.173000000000002</v>
      </c>
      <c r="G17" s="51">
        <v>98.528999999999996</v>
      </c>
      <c r="H17" s="51">
        <v>6</v>
      </c>
      <c r="I17" s="51">
        <v>13753.659</v>
      </c>
      <c r="J17" s="51">
        <v>0</v>
      </c>
      <c r="K17" s="51">
        <v>0</v>
      </c>
      <c r="L17" s="51">
        <v>0</v>
      </c>
      <c r="M17" s="52">
        <v>0</v>
      </c>
    </row>
    <row r="18" spans="2:13" ht="15" customHeight="1" x14ac:dyDescent="0.25">
      <c r="B18" s="176" t="s">
        <v>386</v>
      </c>
      <c r="C18" s="53">
        <v>21</v>
      </c>
      <c r="D18" s="53">
        <v>78656.226999999999</v>
      </c>
      <c r="E18" s="53">
        <v>14</v>
      </c>
      <c r="F18" s="53">
        <v>35995.027000000002</v>
      </c>
      <c r="G18" s="53">
        <v>79153.350999999995</v>
      </c>
      <c r="H18" s="53">
        <v>101</v>
      </c>
      <c r="I18" s="53">
        <v>207693.45199999999</v>
      </c>
      <c r="J18" s="53">
        <v>16</v>
      </c>
      <c r="K18" s="53">
        <v>3308.7930000000001</v>
      </c>
      <c r="L18" s="53">
        <v>0</v>
      </c>
      <c r="M18" s="54">
        <v>0</v>
      </c>
    </row>
    <row r="19" spans="2:13" ht="15" customHeight="1" x14ac:dyDescent="0.25">
      <c r="B19" s="178" t="s">
        <v>29</v>
      </c>
      <c r="C19" s="174">
        <v>450</v>
      </c>
      <c r="D19" s="174">
        <v>706321.76599999995</v>
      </c>
      <c r="E19" s="174">
        <v>512</v>
      </c>
      <c r="F19" s="174">
        <v>513319.02100000001</v>
      </c>
      <c r="G19" s="174">
        <v>526582.17699999991</v>
      </c>
      <c r="H19" s="174">
        <v>2939</v>
      </c>
      <c r="I19" s="174">
        <v>2219223.3840000001</v>
      </c>
      <c r="J19" s="174">
        <v>107</v>
      </c>
      <c r="K19" s="174">
        <v>16473.251</v>
      </c>
      <c r="L19" s="174">
        <v>38</v>
      </c>
      <c r="M19" s="174">
        <v>23954.802</v>
      </c>
    </row>
    <row r="20" spans="2:13" ht="15" customHeight="1" x14ac:dyDescent="0.25">
      <c r="B20" s="331"/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</row>
    <row r="21" spans="2:13" ht="15" customHeight="1" x14ac:dyDescent="0.25">
      <c r="B21" s="310" t="s">
        <v>699</v>
      </c>
    </row>
    <row r="22" spans="2:13" ht="15" customHeight="1" x14ac:dyDescent="0.25">
      <c r="B22" s="310" t="s">
        <v>703</v>
      </c>
    </row>
    <row r="23" spans="2:13" ht="15" customHeight="1" x14ac:dyDescent="0.25">
      <c r="B23" s="310" t="s">
        <v>704</v>
      </c>
    </row>
    <row r="24" spans="2:13" ht="15" customHeight="1" x14ac:dyDescent="0.25">
      <c r="B24" s="310" t="s">
        <v>705</v>
      </c>
    </row>
    <row r="25" spans="2:13" ht="15" customHeight="1" x14ac:dyDescent="0.25">
      <c r="B25" s="310" t="s">
        <v>700</v>
      </c>
    </row>
    <row r="26" spans="2:13" ht="15" customHeight="1" x14ac:dyDescent="0.25">
      <c r="B26" s="310" t="s">
        <v>706</v>
      </c>
    </row>
    <row r="27" spans="2:13" ht="15" customHeight="1" x14ac:dyDescent="0.25">
      <c r="B27" s="310" t="s">
        <v>707</v>
      </c>
    </row>
    <row r="28" spans="2:13" ht="15" customHeight="1" x14ac:dyDescent="0.25">
      <c r="B28" s="310" t="s">
        <v>701</v>
      </c>
    </row>
    <row r="29" spans="2:13" ht="15" customHeight="1" x14ac:dyDescent="0.25">
      <c r="B29" s="2"/>
    </row>
  </sheetData>
  <mergeCells count="6">
    <mergeCell ref="L6:M6"/>
    <mergeCell ref="B6:B7"/>
    <mergeCell ref="C6:D6"/>
    <mergeCell ref="E6:G6"/>
    <mergeCell ref="H6:I6"/>
    <mergeCell ref="J6:K6"/>
  </mergeCells>
  <hyperlinks>
    <hyperlink ref="B2" location="'Obsah'!A1" display="[zpět]" xr:uid="{A97B4198-29E5-45A3-8B91-707DC4D3E111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4133-AA88-49B2-938D-5E973D303949}">
  <sheetPr codeName="List1"/>
  <dimension ref="A1:D19"/>
  <sheetViews>
    <sheetView workbookViewId="0"/>
  </sheetViews>
  <sheetFormatPr defaultColWidth="9.140625" defaultRowHeight="15" customHeight="1" x14ac:dyDescent="0.25"/>
  <cols>
    <col min="1" max="1" width="1.7109375" style="3" customWidth="1"/>
    <col min="2" max="2" width="39.7109375" style="3" customWidth="1"/>
    <col min="3" max="4" width="12.7109375" style="3" customWidth="1"/>
    <col min="5" max="16384" width="9.140625" style="3"/>
  </cols>
  <sheetData>
    <row r="1" spans="1:4" ht="5.0999999999999996" customHeight="1" x14ac:dyDescent="0.25">
      <c r="A1" s="102"/>
    </row>
    <row r="2" spans="1:4" ht="15" customHeight="1" x14ac:dyDescent="0.25">
      <c r="B2" s="28" t="s">
        <v>398</v>
      </c>
    </row>
    <row r="3" spans="1:4" ht="5.0999999999999996" customHeight="1" x14ac:dyDescent="0.25">
      <c r="B3" s="28"/>
    </row>
    <row r="4" spans="1:4" ht="15" customHeight="1" x14ac:dyDescent="0.25">
      <c r="B4" s="288" t="s">
        <v>554</v>
      </c>
    </row>
    <row r="5" spans="1:4" ht="5.0999999999999996" customHeight="1" x14ac:dyDescent="0.25"/>
    <row r="6" spans="1:4" ht="14.25" thickBot="1" x14ac:dyDescent="0.3">
      <c r="B6" s="429" t="s">
        <v>0</v>
      </c>
      <c r="C6" s="431" t="s">
        <v>18</v>
      </c>
      <c r="D6" s="432"/>
    </row>
    <row r="7" spans="1:4" ht="15" customHeight="1" thickBot="1" x14ac:dyDescent="0.3">
      <c r="B7" s="430"/>
      <c r="C7" s="165" t="s">
        <v>301</v>
      </c>
      <c r="D7" s="166" t="s">
        <v>300</v>
      </c>
    </row>
    <row r="8" spans="1:4" ht="15" customHeight="1" x14ac:dyDescent="0.25">
      <c r="B8" s="36" t="s">
        <v>222</v>
      </c>
      <c r="C8" s="55">
        <v>1058108</v>
      </c>
      <c r="D8" s="56">
        <v>661787</v>
      </c>
    </row>
    <row r="9" spans="1:4" ht="15" customHeight="1" x14ac:dyDescent="0.25">
      <c r="B9" s="39" t="s">
        <v>302</v>
      </c>
      <c r="C9" s="51">
        <v>766504</v>
      </c>
      <c r="D9" s="52">
        <v>761014</v>
      </c>
    </row>
    <row r="10" spans="1:4" ht="15" customHeight="1" x14ac:dyDescent="0.25">
      <c r="B10" s="39" t="s">
        <v>303</v>
      </c>
      <c r="C10" s="51">
        <v>3603396</v>
      </c>
      <c r="D10" s="52">
        <v>2061311</v>
      </c>
    </row>
    <row r="11" spans="1:4" ht="15" customHeight="1" x14ac:dyDescent="0.25">
      <c r="B11" s="39" t="s">
        <v>304</v>
      </c>
      <c r="C11" s="51">
        <v>188757</v>
      </c>
      <c r="D11" s="52">
        <v>112141</v>
      </c>
    </row>
    <row r="12" spans="1:4" ht="15" customHeight="1" x14ac:dyDescent="0.25">
      <c r="B12" s="39" t="s">
        <v>320</v>
      </c>
      <c r="C12" s="51">
        <v>765270</v>
      </c>
      <c r="D12" s="52">
        <v>604741</v>
      </c>
    </row>
    <row r="13" spans="1:4" ht="15" customHeight="1" x14ac:dyDescent="0.25">
      <c r="B13" s="39" t="s">
        <v>8</v>
      </c>
      <c r="C13" s="51">
        <v>631245</v>
      </c>
      <c r="D13" s="52">
        <v>523600</v>
      </c>
    </row>
    <row r="14" spans="1:4" ht="15" customHeight="1" x14ac:dyDescent="0.25">
      <c r="B14" s="39" t="s">
        <v>9</v>
      </c>
      <c r="C14" s="51">
        <v>5149725</v>
      </c>
      <c r="D14" s="52">
        <v>4296956</v>
      </c>
    </row>
    <row r="15" spans="1:4" ht="15" customHeight="1" x14ac:dyDescent="0.25">
      <c r="B15" s="39" t="s">
        <v>10</v>
      </c>
      <c r="C15" s="51">
        <v>195973</v>
      </c>
      <c r="D15" s="52">
        <v>2</v>
      </c>
    </row>
    <row r="16" spans="1:4" ht="15" customHeight="1" x14ac:dyDescent="0.25">
      <c r="B16" s="39" t="s">
        <v>19</v>
      </c>
      <c r="C16" s="51">
        <v>418804</v>
      </c>
      <c r="D16" s="52">
        <v>20</v>
      </c>
    </row>
    <row r="17" spans="2:4" ht="15" customHeight="1" x14ac:dyDescent="0.25">
      <c r="B17" s="39" t="s">
        <v>12</v>
      </c>
      <c r="C17" s="51">
        <v>1002782</v>
      </c>
      <c r="D17" s="52">
        <v>20938</v>
      </c>
    </row>
    <row r="18" spans="2:4" ht="15" customHeight="1" x14ac:dyDescent="0.25">
      <c r="B18" s="44" t="s">
        <v>20</v>
      </c>
      <c r="C18" s="53">
        <v>1025</v>
      </c>
      <c r="D18" s="54">
        <v>60</v>
      </c>
    </row>
    <row r="19" spans="2:4" ht="13.5" x14ac:dyDescent="0.25">
      <c r="B19" s="31" t="s">
        <v>21</v>
      </c>
      <c r="C19" s="49">
        <v>11</v>
      </c>
      <c r="D19" s="49">
        <v>4</v>
      </c>
    </row>
  </sheetData>
  <mergeCells count="2">
    <mergeCell ref="B6:B7"/>
    <mergeCell ref="C6:D6"/>
  </mergeCells>
  <hyperlinks>
    <hyperlink ref="B2" location="'Obsah'!A1" display="[zpět]" xr:uid="{64B24CF4-86E4-4ED4-96A5-1C0FBB4626AF}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FCCD-A481-46DE-A283-39CAE4157C3B}">
  <sheetPr codeName="List32"/>
  <dimension ref="A1:D26"/>
  <sheetViews>
    <sheetView workbookViewId="0">
      <selection activeCell="C30" sqref="C30"/>
    </sheetView>
  </sheetViews>
  <sheetFormatPr defaultColWidth="9.140625" defaultRowHeight="15" customHeight="1" x14ac:dyDescent="0.25"/>
  <cols>
    <col min="1" max="1" width="1.7109375" style="3" customWidth="1"/>
    <col min="2" max="2" width="58.7109375" style="3" customWidth="1"/>
    <col min="3" max="4" width="12.5703125" style="3" customWidth="1"/>
    <col min="5" max="16384" width="9.140625" style="3"/>
  </cols>
  <sheetData>
    <row r="1" spans="1:4" ht="5.0999999999999996" customHeight="1" x14ac:dyDescent="0.25">
      <c r="A1" s="102"/>
    </row>
    <row r="2" spans="1:4" ht="15" customHeight="1" x14ac:dyDescent="0.25">
      <c r="B2" s="28" t="s">
        <v>398</v>
      </c>
    </row>
    <row r="3" spans="1:4" ht="5.0999999999999996" customHeight="1" x14ac:dyDescent="0.25">
      <c r="B3" s="28"/>
    </row>
    <row r="4" spans="1:4" ht="15" customHeight="1" x14ac:dyDescent="0.25">
      <c r="B4" s="288" t="s">
        <v>578</v>
      </c>
    </row>
    <row r="5" spans="1:4" ht="5.0999999999999996" customHeight="1" x14ac:dyDescent="0.25"/>
    <row r="6" spans="1:4" ht="14.25" thickBot="1" x14ac:dyDescent="0.3">
      <c r="B6" s="299" t="s">
        <v>92</v>
      </c>
      <c r="C6" s="165" t="s">
        <v>323</v>
      </c>
      <c r="D6" s="166" t="s">
        <v>93</v>
      </c>
    </row>
    <row r="7" spans="1:4" ht="15" customHeight="1" x14ac:dyDescent="0.25">
      <c r="B7" s="177" t="s">
        <v>324</v>
      </c>
      <c r="C7" s="55">
        <v>1</v>
      </c>
      <c r="D7" s="56">
        <v>5000</v>
      </c>
    </row>
    <row r="8" spans="1:4" ht="15" customHeight="1" x14ac:dyDescent="0.25">
      <c r="B8" s="175" t="s">
        <v>325</v>
      </c>
      <c r="C8" s="51">
        <v>120</v>
      </c>
      <c r="D8" s="52">
        <v>4926500</v>
      </c>
    </row>
    <row r="9" spans="1:4" ht="15" customHeight="1" x14ac:dyDescent="0.25">
      <c r="B9" s="175" t="s">
        <v>326</v>
      </c>
      <c r="C9" s="51">
        <v>382</v>
      </c>
      <c r="D9" s="52">
        <v>1963700</v>
      </c>
    </row>
    <row r="10" spans="1:4" ht="15" customHeight="1" x14ac:dyDescent="0.25">
      <c r="B10" s="175" t="s">
        <v>327</v>
      </c>
      <c r="C10" s="51">
        <v>0</v>
      </c>
      <c r="D10" s="52">
        <v>0</v>
      </c>
    </row>
    <row r="11" spans="1:4" ht="15" customHeight="1" x14ac:dyDescent="0.25">
      <c r="B11" s="175" t="s">
        <v>328</v>
      </c>
      <c r="C11" s="51">
        <v>995</v>
      </c>
      <c r="D11" s="52">
        <v>995000</v>
      </c>
    </row>
    <row r="12" spans="1:4" ht="15" customHeight="1" x14ac:dyDescent="0.25">
      <c r="B12" s="175" t="s">
        <v>329</v>
      </c>
      <c r="C12" s="51">
        <v>18</v>
      </c>
      <c r="D12" s="52">
        <v>18000</v>
      </c>
    </row>
    <row r="13" spans="1:4" ht="15" customHeight="1" x14ac:dyDescent="0.25">
      <c r="B13" s="175" t="s">
        <v>330</v>
      </c>
      <c r="C13" s="51">
        <v>0</v>
      </c>
      <c r="D13" s="52">
        <v>0</v>
      </c>
    </row>
    <row r="14" spans="1:4" ht="15" customHeight="1" x14ac:dyDescent="0.25">
      <c r="B14" s="175" t="s">
        <v>331</v>
      </c>
      <c r="C14" s="51">
        <v>146839</v>
      </c>
      <c r="D14" s="52">
        <v>327594183</v>
      </c>
    </row>
    <row r="15" spans="1:4" ht="15" customHeight="1" x14ac:dyDescent="0.25">
      <c r="B15" s="175" t="s">
        <v>353</v>
      </c>
      <c r="C15" s="51">
        <v>0</v>
      </c>
      <c r="D15" s="52">
        <v>0</v>
      </c>
    </row>
    <row r="16" spans="1:4" ht="15" customHeight="1" x14ac:dyDescent="0.25">
      <c r="B16" s="175" t="s">
        <v>332</v>
      </c>
      <c r="C16" s="51">
        <v>590</v>
      </c>
      <c r="D16" s="52">
        <v>7655133</v>
      </c>
    </row>
    <row r="17" spans="2:4" ht="15" customHeight="1" x14ac:dyDescent="0.25">
      <c r="B17" s="175" t="s">
        <v>333</v>
      </c>
      <c r="C17" s="51">
        <v>53</v>
      </c>
      <c r="D17" s="52">
        <v>1138644</v>
      </c>
    </row>
    <row r="18" spans="2:4" ht="15" customHeight="1" x14ac:dyDescent="0.25">
      <c r="B18" s="175" t="s">
        <v>334</v>
      </c>
      <c r="C18" s="51">
        <v>38133</v>
      </c>
      <c r="D18" s="52">
        <v>38133000</v>
      </c>
    </row>
    <row r="19" spans="2:4" ht="15" customHeight="1" x14ac:dyDescent="0.25">
      <c r="B19" s="175" t="s">
        <v>335</v>
      </c>
      <c r="C19" s="51">
        <v>259</v>
      </c>
      <c r="D19" s="52">
        <v>1560000</v>
      </c>
    </row>
    <row r="20" spans="2:4" ht="15" customHeight="1" x14ac:dyDescent="0.25">
      <c r="B20" s="175" t="s">
        <v>336</v>
      </c>
      <c r="C20" s="51">
        <v>4671</v>
      </c>
      <c r="D20" s="52">
        <v>93045000</v>
      </c>
    </row>
    <row r="21" spans="2:4" ht="15" customHeight="1" x14ac:dyDescent="0.25">
      <c r="B21" s="175" t="s">
        <v>337</v>
      </c>
      <c r="C21" s="51">
        <v>5427</v>
      </c>
      <c r="D21" s="52">
        <v>157325000</v>
      </c>
    </row>
    <row r="22" spans="2:4" ht="15" customHeight="1" x14ac:dyDescent="0.25">
      <c r="B22" s="175" t="s">
        <v>338</v>
      </c>
      <c r="C22" s="51">
        <v>499</v>
      </c>
      <c r="D22" s="52">
        <v>12482979</v>
      </c>
    </row>
    <row r="23" spans="2:4" ht="15" customHeight="1" x14ac:dyDescent="0.25">
      <c r="B23" s="175" t="s">
        <v>339</v>
      </c>
      <c r="C23" s="51">
        <v>4</v>
      </c>
      <c r="D23" s="52">
        <v>4339203</v>
      </c>
    </row>
    <row r="24" spans="2:4" ht="15" customHeight="1" x14ac:dyDescent="0.25">
      <c r="B24" s="175" t="s">
        <v>340</v>
      </c>
      <c r="C24" s="51">
        <v>1</v>
      </c>
      <c r="D24" s="52">
        <v>1175423</v>
      </c>
    </row>
    <row r="25" spans="2:4" ht="15" customHeight="1" x14ac:dyDescent="0.25">
      <c r="B25" s="176" t="s">
        <v>91</v>
      </c>
      <c r="C25" s="53">
        <v>0</v>
      </c>
      <c r="D25" s="54">
        <v>0</v>
      </c>
    </row>
    <row r="26" spans="2:4" ht="15" customHeight="1" x14ac:dyDescent="0.25">
      <c r="B26" s="178" t="s">
        <v>29</v>
      </c>
      <c r="C26" s="174">
        <v>197992</v>
      </c>
      <c r="D26" s="174">
        <v>652356765</v>
      </c>
    </row>
  </sheetData>
  <hyperlinks>
    <hyperlink ref="B2" location="'Obsah'!A1" display="[zpět]" xr:uid="{143AA90A-248C-4DF1-95BB-EA0FCAA3806E}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BC7B-45EB-42EC-A5DD-DFD267EB3B79}">
  <sheetPr codeName="List33"/>
  <dimension ref="A1:G17"/>
  <sheetViews>
    <sheetView workbookViewId="0">
      <selection activeCell="G10" sqref="G10"/>
    </sheetView>
  </sheetViews>
  <sheetFormatPr defaultColWidth="9.140625" defaultRowHeight="15" customHeight="1" x14ac:dyDescent="0.25"/>
  <cols>
    <col min="1" max="1" width="1.7109375" style="3" customWidth="1"/>
    <col min="2" max="2" width="32.7109375" style="3" customWidth="1"/>
    <col min="3" max="7" width="12.7109375" style="3" customWidth="1"/>
    <col min="8" max="16384" width="9.140625" style="3"/>
  </cols>
  <sheetData>
    <row r="1" spans="1:7" ht="5.0999999999999996" customHeight="1" x14ac:dyDescent="0.25">
      <c r="A1" s="102"/>
    </row>
    <row r="2" spans="1:7" ht="15" customHeight="1" x14ac:dyDescent="0.25">
      <c r="B2" s="28" t="s">
        <v>398</v>
      </c>
    </row>
    <row r="3" spans="1:7" ht="5.0999999999999996" customHeight="1" x14ac:dyDescent="0.25">
      <c r="B3" s="28"/>
    </row>
    <row r="4" spans="1:7" ht="15" customHeight="1" x14ac:dyDescent="0.25">
      <c r="B4" s="288" t="s">
        <v>579</v>
      </c>
    </row>
    <row r="5" spans="1:7" ht="5.0999999999999996" customHeight="1" x14ac:dyDescent="0.25"/>
    <row r="6" spans="1:7" ht="15" customHeight="1" thickBot="1" x14ac:dyDescent="0.3">
      <c r="B6" s="429" t="s">
        <v>0</v>
      </c>
      <c r="C6" s="433" t="s">
        <v>354</v>
      </c>
      <c r="D6" s="433" t="s">
        <v>355</v>
      </c>
      <c r="E6" s="431" t="s">
        <v>341</v>
      </c>
      <c r="F6" s="431"/>
      <c r="G6" s="432"/>
    </row>
    <row r="7" spans="1:7" ht="27.75" thickBot="1" x14ac:dyDescent="0.3">
      <c r="B7" s="430"/>
      <c r="C7" s="434"/>
      <c r="D7" s="434"/>
      <c r="E7" s="165" t="s">
        <v>342</v>
      </c>
      <c r="F7" s="165" t="s">
        <v>343</v>
      </c>
      <c r="G7" s="166" t="s">
        <v>94</v>
      </c>
    </row>
    <row r="8" spans="1:7" ht="15" customHeight="1" x14ac:dyDescent="0.25">
      <c r="B8" s="36" t="s">
        <v>222</v>
      </c>
      <c r="C8" s="55">
        <v>4848</v>
      </c>
      <c r="D8" s="55">
        <v>4123</v>
      </c>
      <c r="E8" s="55">
        <v>198419.93299999999</v>
      </c>
      <c r="F8" s="55">
        <v>-322790.25199999998</v>
      </c>
      <c r="G8" s="56" t="s">
        <v>344</v>
      </c>
    </row>
    <row r="9" spans="1:7" ht="15" customHeight="1" x14ac:dyDescent="0.25">
      <c r="B9" s="39" t="s">
        <v>302</v>
      </c>
      <c r="C9" s="51">
        <v>870</v>
      </c>
      <c r="D9" s="51">
        <v>351</v>
      </c>
      <c r="E9" s="51">
        <v>529014.99</v>
      </c>
      <c r="F9" s="51" t="s">
        <v>344</v>
      </c>
      <c r="G9" s="52">
        <v>-60325.692999999999</v>
      </c>
    </row>
    <row r="10" spans="1:7" ht="15" customHeight="1" x14ac:dyDescent="0.25">
      <c r="B10" s="39" t="s">
        <v>303</v>
      </c>
      <c r="C10" s="51">
        <v>2250</v>
      </c>
      <c r="D10" s="51">
        <v>1062</v>
      </c>
      <c r="E10" s="51">
        <v>44809.167000000001</v>
      </c>
      <c r="F10" s="51" t="s">
        <v>344</v>
      </c>
      <c r="G10" s="52">
        <v>-2754.5929999999998</v>
      </c>
    </row>
    <row r="11" spans="1:7" ht="15" customHeight="1" x14ac:dyDescent="0.25">
      <c r="B11" s="39" t="s">
        <v>305</v>
      </c>
      <c r="C11" s="51">
        <v>202</v>
      </c>
      <c r="D11" s="51">
        <v>52</v>
      </c>
      <c r="E11" s="51">
        <v>2149.5619999999999</v>
      </c>
      <c r="F11" s="51" t="s">
        <v>344</v>
      </c>
      <c r="G11" s="52">
        <v>0</v>
      </c>
    </row>
    <row r="12" spans="1:7" ht="15" customHeight="1" x14ac:dyDescent="0.25">
      <c r="B12" s="39" t="s">
        <v>8</v>
      </c>
      <c r="C12" s="51">
        <v>21</v>
      </c>
      <c r="D12" s="51">
        <v>17</v>
      </c>
      <c r="E12" s="51">
        <v>19710.627</v>
      </c>
      <c r="F12" s="51" t="s">
        <v>344</v>
      </c>
      <c r="G12" s="52" t="s">
        <v>344</v>
      </c>
    </row>
    <row r="13" spans="1:7" ht="15" customHeight="1" x14ac:dyDescent="0.25">
      <c r="B13" s="39" t="s">
        <v>9</v>
      </c>
      <c r="C13" s="51">
        <v>79</v>
      </c>
      <c r="D13" s="51">
        <v>62</v>
      </c>
      <c r="E13" s="51">
        <v>2575.1179999999999</v>
      </c>
      <c r="F13" s="51" t="s">
        <v>344</v>
      </c>
      <c r="G13" s="52" t="s">
        <v>344</v>
      </c>
    </row>
    <row r="14" spans="1:7" ht="15" customHeight="1" x14ac:dyDescent="0.25">
      <c r="B14" s="39" t="s">
        <v>78</v>
      </c>
      <c r="C14" s="51">
        <v>0</v>
      </c>
      <c r="D14" s="51">
        <v>0</v>
      </c>
      <c r="E14" s="51">
        <v>0</v>
      </c>
      <c r="F14" s="51" t="s">
        <v>344</v>
      </c>
      <c r="G14" s="52" t="s">
        <v>344</v>
      </c>
    </row>
    <row r="15" spans="1:7" ht="15" customHeight="1" x14ac:dyDescent="0.25">
      <c r="B15" s="39" t="s">
        <v>12</v>
      </c>
      <c r="C15" s="51">
        <v>11</v>
      </c>
      <c r="D15" s="51">
        <v>11</v>
      </c>
      <c r="E15" s="51">
        <v>264.85899999999998</v>
      </c>
      <c r="F15" s="51" t="s">
        <v>344</v>
      </c>
      <c r="G15" s="52" t="s">
        <v>344</v>
      </c>
    </row>
    <row r="16" spans="1:7" ht="15" customHeight="1" x14ac:dyDescent="0.25">
      <c r="B16" s="44" t="s">
        <v>79</v>
      </c>
      <c r="C16" s="53">
        <v>7</v>
      </c>
      <c r="D16" s="53">
        <v>7</v>
      </c>
      <c r="E16" s="53">
        <v>1762.9849999999999</v>
      </c>
      <c r="F16" s="53" t="s">
        <v>344</v>
      </c>
      <c r="G16" s="54" t="s">
        <v>344</v>
      </c>
    </row>
    <row r="17" spans="2:7" ht="15" customHeight="1" x14ac:dyDescent="0.25">
      <c r="B17" s="170" t="s">
        <v>29</v>
      </c>
      <c r="C17" s="174">
        <v>8288</v>
      </c>
      <c r="D17" s="174">
        <v>5685</v>
      </c>
      <c r="E17" s="174">
        <v>798707.24100000004</v>
      </c>
      <c r="F17" s="174">
        <v>-322790.25199999998</v>
      </c>
      <c r="G17" s="174">
        <v>-63080.286</v>
      </c>
    </row>
  </sheetData>
  <mergeCells count="4">
    <mergeCell ref="B6:B7"/>
    <mergeCell ref="C6:C7"/>
    <mergeCell ref="D6:D7"/>
    <mergeCell ref="E6:G6"/>
  </mergeCells>
  <hyperlinks>
    <hyperlink ref="B2" location="'Obsah'!A1" display="[zpět]" xr:uid="{DFE638AE-631A-4FA5-9F06-02A323AB5EF0}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9CB6-5CF9-4806-825C-F36246730438}">
  <sheetPr codeName="List34"/>
  <dimension ref="A1:H17"/>
  <sheetViews>
    <sheetView workbookViewId="0">
      <selection activeCell="D17" sqref="D17"/>
    </sheetView>
  </sheetViews>
  <sheetFormatPr defaultColWidth="9.140625" defaultRowHeight="15" customHeight="1" x14ac:dyDescent="0.25"/>
  <cols>
    <col min="1" max="1" width="1.7109375" style="3" customWidth="1"/>
    <col min="2" max="2" width="32.7109375" style="3" customWidth="1"/>
    <col min="3" max="4" width="12.7109375" style="3" customWidth="1"/>
    <col min="5" max="5" width="12.5703125" style="3" bestFit="1" customWidth="1"/>
    <col min="6" max="16384" width="9.140625" style="3"/>
  </cols>
  <sheetData>
    <row r="1" spans="1:8" ht="5.0999999999999996" customHeight="1" x14ac:dyDescent="0.25">
      <c r="A1" s="102"/>
    </row>
    <row r="2" spans="1:8" ht="15" customHeight="1" x14ac:dyDescent="0.25">
      <c r="B2" s="28" t="s">
        <v>398</v>
      </c>
    </row>
    <row r="3" spans="1:8" ht="5.0999999999999996" customHeight="1" x14ac:dyDescent="0.25">
      <c r="B3" s="28"/>
    </row>
    <row r="4" spans="1:8" ht="15" customHeight="1" x14ac:dyDescent="0.25">
      <c r="B4" s="288" t="s">
        <v>580</v>
      </c>
    </row>
    <row r="5" spans="1:8" ht="5.0999999999999996" customHeight="1" x14ac:dyDescent="0.25"/>
    <row r="6" spans="1:8" ht="40.5" x14ac:dyDescent="0.25">
      <c r="B6" s="50" t="s">
        <v>0</v>
      </c>
      <c r="C6" s="34" t="s">
        <v>345</v>
      </c>
      <c r="D6" s="34" t="s">
        <v>346</v>
      </c>
      <c r="E6" s="35" t="s">
        <v>95</v>
      </c>
    </row>
    <row r="7" spans="1:8" ht="15" customHeight="1" x14ac:dyDescent="0.25">
      <c r="B7" s="36" t="s">
        <v>222</v>
      </c>
      <c r="C7" s="55">
        <v>5195</v>
      </c>
      <c r="D7" s="55">
        <v>5072086.2790000001</v>
      </c>
      <c r="E7" s="56" t="s">
        <v>344</v>
      </c>
    </row>
    <row r="8" spans="1:8" ht="15" customHeight="1" x14ac:dyDescent="0.25">
      <c r="B8" s="39" t="s">
        <v>302</v>
      </c>
      <c r="C8" s="51">
        <v>1526</v>
      </c>
      <c r="D8" s="51">
        <v>1214993.655</v>
      </c>
      <c r="E8" s="52">
        <v>-1056425.4580000001</v>
      </c>
    </row>
    <row r="9" spans="1:8" ht="15" customHeight="1" x14ac:dyDescent="0.25">
      <c r="B9" s="39" t="s">
        <v>303</v>
      </c>
      <c r="C9" s="51">
        <v>1269</v>
      </c>
      <c r="D9" s="51">
        <v>250660.72</v>
      </c>
      <c r="E9" s="52">
        <v>-215184.01199999999</v>
      </c>
    </row>
    <row r="10" spans="1:8" ht="15" customHeight="1" x14ac:dyDescent="0.25">
      <c r="B10" s="39" t="s">
        <v>305</v>
      </c>
      <c r="C10" s="51">
        <v>404</v>
      </c>
      <c r="D10" s="51">
        <v>130487.09699999999</v>
      </c>
      <c r="E10" s="52" t="s">
        <v>344</v>
      </c>
    </row>
    <row r="11" spans="1:8" ht="15" customHeight="1" x14ac:dyDescent="0.25">
      <c r="B11" s="39" t="s">
        <v>8</v>
      </c>
      <c r="C11" s="51">
        <v>229</v>
      </c>
      <c r="D11" s="51">
        <v>206006.36499999999</v>
      </c>
      <c r="E11" s="52" t="s">
        <v>344</v>
      </c>
    </row>
    <row r="12" spans="1:8" ht="15" customHeight="1" x14ac:dyDescent="0.25">
      <c r="B12" s="39" t="s">
        <v>9</v>
      </c>
      <c r="C12" s="51">
        <v>1</v>
      </c>
      <c r="D12" s="51">
        <v>106.848</v>
      </c>
      <c r="E12" s="52" t="s">
        <v>344</v>
      </c>
    </row>
    <row r="13" spans="1:8" ht="15" customHeight="1" x14ac:dyDescent="0.25">
      <c r="B13" s="39" t="s">
        <v>10</v>
      </c>
      <c r="C13" s="51">
        <v>0</v>
      </c>
      <c r="D13" s="51">
        <v>0</v>
      </c>
      <c r="E13" s="52" t="s">
        <v>344</v>
      </c>
    </row>
    <row r="14" spans="1:8" ht="15" customHeight="1" x14ac:dyDescent="0.25">
      <c r="B14" s="39" t="s">
        <v>12</v>
      </c>
      <c r="C14" s="51">
        <v>21</v>
      </c>
      <c r="D14" s="51">
        <v>747.03599999999994</v>
      </c>
      <c r="E14" s="52" t="s">
        <v>344</v>
      </c>
    </row>
    <row r="15" spans="1:8" ht="15" customHeight="1" x14ac:dyDescent="0.25">
      <c r="B15" s="39" t="s">
        <v>79</v>
      </c>
      <c r="C15" s="51">
        <v>6</v>
      </c>
      <c r="D15" s="51">
        <v>315882.7</v>
      </c>
      <c r="E15" s="52" t="s">
        <v>344</v>
      </c>
      <c r="H15" s="17"/>
    </row>
    <row r="16" spans="1:8" ht="15" customHeight="1" x14ac:dyDescent="0.25">
      <c r="B16" s="44" t="s">
        <v>91</v>
      </c>
      <c r="C16" s="53">
        <v>3</v>
      </c>
      <c r="D16" s="53">
        <v>124</v>
      </c>
      <c r="E16" s="54" t="s">
        <v>344</v>
      </c>
    </row>
    <row r="17" spans="2:5" ht="15" customHeight="1" x14ac:dyDescent="0.25">
      <c r="B17" s="170" t="s">
        <v>29</v>
      </c>
      <c r="C17" s="174">
        <v>8654</v>
      </c>
      <c r="D17" s="174">
        <v>7191094.7000000011</v>
      </c>
      <c r="E17" s="174">
        <v>-1271609.4700000002</v>
      </c>
    </row>
  </sheetData>
  <hyperlinks>
    <hyperlink ref="B2" location="'Obsah'!A1" display="[zpět]" xr:uid="{923BA4B3-228C-4524-B541-EBE63C1E0CFD}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8D89-2645-4630-996F-441E7DC2E778}">
  <sheetPr codeName="List35"/>
  <dimension ref="A1:G21"/>
  <sheetViews>
    <sheetView workbookViewId="0">
      <selection activeCell="E22" sqref="E22"/>
    </sheetView>
  </sheetViews>
  <sheetFormatPr defaultColWidth="9.140625" defaultRowHeight="15" customHeight="1" x14ac:dyDescent="0.25"/>
  <cols>
    <col min="1" max="1" width="1.7109375" style="3" customWidth="1"/>
    <col min="2" max="2" width="32.7109375" style="3" customWidth="1"/>
    <col min="3" max="3" width="12.7109375" style="3" customWidth="1"/>
    <col min="4" max="4" width="9.140625" style="3" customWidth="1"/>
    <col min="5" max="6" width="12.5703125" style="3" customWidth="1"/>
    <col min="7" max="7" width="12.7109375" style="3" customWidth="1"/>
    <col min="8" max="16384" width="9.140625" style="3"/>
  </cols>
  <sheetData>
    <row r="1" spans="1:7" ht="5.0999999999999996" customHeight="1" x14ac:dyDescent="0.25">
      <c r="A1" s="102"/>
    </row>
    <row r="2" spans="1:7" ht="15" customHeight="1" x14ac:dyDescent="0.25">
      <c r="B2" s="28" t="s">
        <v>398</v>
      </c>
    </row>
    <row r="3" spans="1:7" ht="5.0999999999999996" customHeight="1" x14ac:dyDescent="0.25">
      <c r="B3" s="28"/>
    </row>
    <row r="4" spans="1:7" ht="15" customHeight="1" x14ac:dyDescent="0.25">
      <c r="B4" s="288" t="s">
        <v>581</v>
      </c>
    </row>
    <row r="5" spans="1:7" ht="5.0999999999999996" customHeight="1" x14ac:dyDescent="0.25"/>
    <row r="6" spans="1:7" ht="15" customHeight="1" thickBot="1" x14ac:dyDescent="0.3">
      <c r="B6" s="429" t="s">
        <v>0</v>
      </c>
      <c r="C6" s="433" t="s">
        <v>356</v>
      </c>
      <c r="D6" s="431" t="s">
        <v>476</v>
      </c>
      <c r="E6" s="431"/>
      <c r="F6" s="431"/>
      <c r="G6" s="432"/>
    </row>
    <row r="7" spans="1:7" ht="23.45" customHeight="1" thickBot="1" x14ac:dyDescent="0.3">
      <c r="B7" s="435"/>
      <c r="C7" s="437"/>
      <c r="D7" s="431" t="s">
        <v>82</v>
      </c>
      <c r="E7" s="431"/>
      <c r="F7" s="431"/>
      <c r="G7" s="439" t="s">
        <v>347</v>
      </c>
    </row>
    <row r="8" spans="1:7" ht="30.75" customHeight="1" x14ac:dyDescent="0.25">
      <c r="B8" s="436"/>
      <c r="C8" s="438"/>
      <c r="D8" s="34" t="s">
        <v>86</v>
      </c>
      <c r="E8" s="34" t="s">
        <v>96</v>
      </c>
      <c r="F8" s="34" t="s">
        <v>97</v>
      </c>
      <c r="G8" s="440"/>
    </row>
    <row r="9" spans="1:7" ht="15" customHeight="1" x14ac:dyDescent="0.25">
      <c r="B9" s="36" t="s">
        <v>222</v>
      </c>
      <c r="C9" s="183">
        <v>3423</v>
      </c>
      <c r="D9" s="183">
        <v>749</v>
      </c>
      <c r="E9" s="183">
        <v>-346062.76299999998</v>
      </c>
      <c r="F9" s="55" t="s">
        <v>344</v>
      </c>
      <c r="G9" s="184">
        <v>2704</v>
      </c>
    </row>
    <row r="10" spans="1:7" ht="15" customHeight="1" x14ac:dyDescent="0.25">
      <c r="B10" s="39" t="s">
        <v>302</v>
      </c>
      <c r="C10" s="179">
        <v>276</v>
      </c>
      <c r="D10" s="179">
        <v>164</v>
      </c>
      <c r="E10" s="179">
        <v>-307759.34600000002</v>
      </c>
      <c r="F10" s="51">
        <v>62465.002</v>
      </c>
      <c r="G10" s="180">
        <v>253</v>
      </c>
    </row>
    <row r="11" spans="1:7" ht="15" customHeight="1" x14ac:dyDescent="0.25">
      <c r="B11" s="39" t="s">
        <v>303</v>
      </c>
      <c r="C11" s="179">
        <v>219</v>
      </c>
      <c r="D11" s="179">
        <v>142</v>
      </c>
      <c r="E11" s="179">
        <v>-30790.539000000001</v>
      </c>
      <c r="F11" s="51">
        <v>4829.26</v>
      </c>
      <c r="G11" s="180">
        <v>124</v>
      </c>
    </row>
    <row r="12" spans="1:7" ht="15" customHeight="1" x14ac:dyDescent="0.25">
      <c r="B12" s="39" t="s">
        <v>305</v>
      </c>
      <c r="C12" s="179">
        <v>41</v>
      </c>
      <c r="D12" s="179">
        <v>27</v>
      </c>
      <c r="E12" s="179">
        <v>-41302.188000000002</v>
      </c>
      <c r="F12" s="51" t="s">
        <v>344</v>
      </c>
      <c r="G12" s="180">
        <v>18</v>
      </c>
    </row>
    <row r="13" spans="1:7" ht="15" customHeight="1" x14ac:dyDescent="0.25">
      <c r="B13" s="39" t="s">
        <v>8</v>
      </c>
      <c r="C13" s="179">
        <v>28</v>
      </c>
      <c r="D13" s="179">
        <v>13</v>
      </c>
      <c r="E13" s="179">
        <v>-18877.651000000002</v>
      </c>
      <c r="F13" s="51" t="s">
        <v>344</v>
      </c>
      <c r="G13" s="180">
        <v>36</v>
      </c>
    </row>
    <row r="14" spans="1:7" ht="15" customHeight="1" x14ac:dyDescent="0.25">
      <c r="B14" s="39" t="s">
        <v>9</v>
      </c>
      <c r="C14" s="179">
        <v>0</v>
      </c>
      <c r="D14" s="179">
        <v>0</v>
      </c>
      <c r="E14" s="179">
        <v>0</v>
      </c>
      <c r="F14" s="51" t="s">
        <v>344</v>
      </c>
      <c r="G14" s="180">
        <v>3</v>
      </c>
    </row>
    <row r="15" spans="1:7" ht="15" customHeight="1" x14ac:dyDescent="0.25">
      <c r="B15" s="39" t="s">
        <v>10</v>
      </c>
      <c r="C15" s="179">
        <v>3</v>
      </c>
      <c r="D15" s="179">
        <v>2</v>
      </c>
      <c r="E15" s="179">
        <v>40.832000000000001</v>
      </c>
      <c r="F15" s="51" t="s">
        <v>344</v>
      </c>
      <c r="G15" s="180">
        <v>1</v>
      </c>
    </row>
    <row r="16" spans="1:7" ht="15" customHeight="1" x14ac:dyDescent="0.25">
      <c r="B16" s="39" t="s">
        <v>12</v>
      </c>
      <c r="C16" s="179">
        <v>3</v>
      </c>
      <c r="D16" s="179">
        <v>5</v>
      </c>
      <c r="E16" s="179">
        <v>21.751999999999999</v>
      </c>
      <c r="F16" s="51" t="s">
        <v>344</v>
      </c>
      <c r="G16" s="180">
        <v>11</v>
      </c>
    </row>
    <row r="17" spans="2:7" ht="15" customHeight="1" x14ac:dyDescent="0.25">
      <c r="B17" s="44" t="s">
        <v>79</v>
      </c>
      <c r="C17" s="181">
        <v>2</v>
      </c>
      <c r="D17" s="181">
        <v>2</v>
      </c>
      <c r="E17" s="181">
        <v>-1075.855</v>
      </c>
      <c r="F17" s="53" t="s">
        <v>344</v>
      </c>
      <c r="G17" s="182">
        <v>1</v>
      </c>
    </row>
    <row r="18" spans="2:7" ht="15" customHeight="1" x14ac:dyDescent="0.25">
      <c r="B18" s="170" t="s">
        <v>29</v>
      </c>
      <c r="C18" s="174">
        <v>3995</v>
      </c>
      <c r="D18" s="174">
        <v>1104</v>
      </c>
      <c r="E18" s="174">
        <v>-745805.7579999998</v>
      </c>
      <c r="F18" s="174">
        <v>67294.262000000002</v>
      </c>
      <c r="G18" s="174">
        <v>3151</v>
      </c>
    </row>
    <row r="19" spans="2:7" ht="15" customHeight="1" x14ac:dyDescent="0.25">
      <c r="B19" s="333"/>
      <c r="C19" s="332"/>
      <c r="D19" s="332"/>
      <c r="E19" s="332"/>
      <c r="F19" s="332"/>
      <c r="G19" s="332"/>
    </row>
    <row r="20" spans="2:7" ht="15" customHeight="1" x14ac:dyDescent="0.25">
      <c r="B20" s="18" t="s">
        <v>387</v>
      </c>
    </row>
    <row r="21" spans="2:7" ht="15" customHeight="1" x14ac:dyDescent="0.25">
      <c r="B21" s="16"/>
    </row>
  </sheetData>
  <mergeCells count="5">
    <mergeCell ref="B6:B8"/>
    <mergeCell ref="C6:C8"/>
    <mergeCell ref="D6:G6"/>
    <mergeCell ref="D7:F7"/>
    <mergeCell ref="G7:G8"/>
  </mergeCells>
  <hyperlinks>
    <hyperlink ref="B2" location="'Obsah'!A1" display="[zpět]" xr:uid="{5F8BF6A6-D05A-4082-B640-1BC859DCEFD9}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CDF7-7794-42C1-9A5F-BE413086D8A4}">
  <sheetPr codeName="List36"/>
  <dimension ref="A1:G19"/>
  <sheetViews>
    <sheetView workbookViewId="0">
      <selection activeCell="C18" sqref="C18"/>
    </sheetView>
  </sheetViews>
  <sheetFormatPr defaultColWidth="9.140625" defaultRowHeight="15" customHeight="1" x14ac:dyDescent="0.25"/>
  <cols>
    <col min="1" max="1" width="1.7109375" style="3" customWidth="1"/>
    <col min="2" max="2" width="32.7109375" style="3" customWidth="1"/>
    <col min="3" max="3" width="17.7109375" style="3" customWidth="1"/>
    <col min="4" max="4" width="9.140625" style="3" customWidth="1"/>
    <col min="5" max="5" width="11.7109375" style="3" customWidth="1"/>
    <col min="6" max="6" width="9.140625" style="3" customWidth="1"/>
    <col min="7" max="7" width="11.7109375" style="3" customWidth="1"/>
    <col min="8" max="16384" width="9.140625" style="3"/>
  </cols>
  <sheetData>
    <row r="1" spans="1:7" ht="5.0999999999999996" customHeight="1" x14ac:dyDescent="0.25">
      <c r="A1" s="102"/>
    </row>
    <row r="2" spans="1:7" ht="15" customHeight="1" x14ac:dyDescent="0.25">
      <c r="B2" s="28" t="s">
        <v>398</v>
      </c>
    </row>
    <row r="3" spans="1:7" ht="5.0999999999999996" customHeight="1" x14ac:dyDescent="0.25">
      <c r="B3" s="28"/>
    </row>
    <row r="4" spans="1:7" ht="15" customHeight="1" x14ac:dyDescent="0.25">
      <c r="B4" s="288" t="s">
        <v>582</v>
      </c>
    </row>
    <row r="5" spans="1:7" ht="5.0999999999999996" customHeight="1" x14ac:dyDescent="0.25"/>
    <row r="6" spans="1:7" ht="20.100000000000001" customHeight="1" thickBot="1" x14ac:dyDescent="0.3">
      <c r="B6" s="429" t="s">
        <v>0</v>
      </c>
      <c r="C6" s="433" t="s">
        <v>357</v>
      </c>
      <c r="D6" s="431" t="s">
        <v>98</v>
      </c>
      <c r="E6" s="431"/>
      <c r="F6" s="431" t="s">
        <v>95</v>
      </c>
      <c r="G6" s="432"/>
    </row>
    <row r="7" spans="1:7" ht="15" customHeight="1" x14ac:dyDescent="0.25">
      <c r="B7" s="435"/>
      <c r="C7" s="437"/>
      <c r="D7" s="172" t="s">
        <v>86</v>
      </c>
      <c r="E7" s="172" t="s">
        <v>87</v>
      </c>
      <c r="F7" s="172" t="s">
        <v>86</v>
      </c>
      <c r="G7" s="173" t="s">
        <v>87</v>
      </c>
    </row>
    <row r="8" spans="1:7" ht="15" customHeight="1" x14ac:dyDescent="0.25">
      <c r="B8" s="39" t="s">
        <v>222</v>
      </c>
      <c r="C8" s="51">
        <v>19654</v>
      </c>
      <c r="D8" s="51">
        <v>23609</v>
      </c>
      <c r="E8" s="51">
        <v>3710762.5</v>
      </c>
      <c r="F8" s="51" t="s">
        <v>344</v>
      </c>
      <c r="G8" s="52" t="s">
        <v>344</v>
      </c>
    </row>
    <row r="9" spans="1:7" ht="15" customHeight="1" x14ac:dyDescent="0.25">
      <c r="B9" s="39" t="s">
        <v>302</v>
      </c>
      <c r="C9" s="51">
        <v>6355</v>
      </c>
      <c r="D9" s="51">
        <v>5209</v>
      </c>
      <c r="E9" s="51">
        <v>1398734.7960000001</v>
      </c>
      <c r="F9" s="51">
        <v>1025</v>
      </c>
      <c r="G9" s="52">
        <v>-931914.01500000001</v>
      </c>
    </row>
    <row r="10" spans="1:7" ht="15" customHeight="1" x14ac:dyDescent="0.25">
      <c r="B10" s="39" t="s">
        <v>303</v>
      </c>
      <c r="C10" s="51">
        <v>9053</v>
      </c>
      <c r="D10" s="51">
        <v>8125</v>
      </c>
      <c r="E10" s="51">
        <v>439004.93300000002</v>
      </c>
      <c r="F10" s="51">
        <v>240</v>
      </c>
      <c r="G10" s="52">
        <v>-14945.601000000001</v>
      </c>
    </row>
    <row r="11" spans="1:7" ht="15" customHeight="1" x14ac:dyDescent="0.25">
      <c r="B11" s="39" t="s">
        <v>305</v>
      </c>
      <c r="C11" s="51">
        <v>2310</v>
      </c>
      <c r="D11" s="51">
        <v>2322</v>
      </c>
      <c r="E11" s="51">
        <v>436022.69500000001</v>
      </c>
      <c r="F11" s="51" t="s">
        <v>344</v>
      </c>
      <c r="G11" s="52" t="s">
        <v>344</v>
      </c>
    </row>
    <row r="12" spans="1:7" ht="15" customHeight="1" x14ac:dyDescent="0.25">
      <c r="B12" s="39" t="s">
        <v>99</v>
      </c>
      <c r="C12" s="51">
        <v>1512</v>
      </c>
      <c r="D12" s="51">
        <v>1533</v>
      </c>
      <c r="E12" s="51">
        <v>190836.50700000001</v>
      </c>
      <c r="F12" s="51" t="s">
        <v>344</v>
      </c>
      <c r="G12" s="52" t="s">
        <v>344</v>
      </c>
    </row>
    <row r="13" spans="1:7" ht="15" customHeight="1" x14ac:dyDescent="0.25">
      <c r="B13" s="39" t="s">
        <v>9</v>
      </c>
      <c r="C13" s="51">
        <v>5479</v>
      </c>
      <c r="D13" s="51">
        <v>6809</v>
      </c>
      <c r="E13" s="51">
        <v>44491.118000000002</v>
      </c>
      <c r="F13" s="51" t="s">
        <v>344</v>
      </c>
      <c r="G13" s="52" t="s">
        <v>344</v>
      </c>
    </row>
    <row r="14" spans="1:7" ht="15" customHeight="1" x14ac:dyDescent="0.25">
      <c r="B14" s="39" t="s">
        <v>78</v>
      </c>
      <c r="C14" s="51">
        <v>0</v>
      </c>
      <c r="D14" s="51">
        <v>0</v>
      </c>
      <c r="E14" s="51">
        <v>0</v>
      </c>
      <c r="F14" s="51" t="s">
        <v>344</v>
      </c>
      <c r="G14" s="52" t="s">
        <v>344</v>
      </c>
    </row>
    <row r="15" spans="1:7" ht="15" customHeight="1" x14ac:dyDescent="0.25">
      <c r="B15" s="39" t="s">
        <v>12</v>
      </c>
      <c r="C15" s="51">
        <v>271</v>
      </c>
      <c r="D15" s="51">
        <v>348</v>
      </c>
      <c r="E15" s="51">
        <v>8936.482</v>
      </c>
      <c r="F15" s="51" t="s">
        <v>344</v>
      </c>
      <c r="G15" s="52" t="s">
        <v>344</v>
      </c>
    </row>
    <row r="16" spans="1:7" ht="15" customHeight="1" x14ac:dyDescent="0.25">
      <c r="B16" s="39" t="s">
        <v>79</v>
      </c>
      <c r="C16" s="51">
        <v>51</v>
      </c>
      <c r="D16" s="51">
        <v>68</v>
      </c>
      <c r="E16" s="51">
        <v>337460.33899999998</v>
      </c>
      <c r="F16" s="51" t="s">
        <v>344</v>
      </c>
      <c r="G16" s="52" t="s">
        <v>344</v>
      </c>
    </row>
    <row r="17" spans="2:7" ht="15" customHeight="1" x14ac:dyDescent="0.25">
      <c r="B17" s="44" t="s">
        <v>91</v>
      </c>
      <c r="C17" s="53">
        <v>0</v>
      </c>
      <c r="D17" s="53">
        <v>0</v>
      </c>
      <c r="E17" s="53">
        <v>0</v>
      </c>
      <c r="F17" s="53" t="s">
        <v>344</v>
      </c>
      <c r="G17" s="54" t="s">
        <v>344</v>
      </c>
    </row>
    <row r="18" spans="2:7" ht="15" customHeight="1" x14ac:dyDescent="0.25">
      <c r="B18" s="170" t="s">
        <v>29</v>
      </c>
      <c r="C18" s="174">
        <v>44685</v>
      </c>
      <c r="D18" s="174">
        <v>48023</v>
      </c>
      <c r="E18" s="174">
        <v>6566249.3700000001</v>
      </c>
      <c r="F18" s="174">
        <v>1265</v>
      </c>
      <c r="G18" s="174">
        <v>-946859.61600000004</v>
      </c>
    </row>
    <row r="19" spans="2:7" ht="15" customHeight="1" x14ac:dyDescent="0.25">
      <c r="B19" s="16"/>
    </row>
  </sheetData>
  <mergeCells count="4">
    <mergeCell ref="B6:B7"/>
    <mergeCell ref="C6:C7"/>
    <mergeCell ref="D6:E6"/>
    <mergeCell ref="F6:G6"/>
  </mergeCells>
  <hyperlinks>
    <hyperlink ref="B2" location="'Obsah'!A1" display="[zpět]" xr:uid="{E1D6C0C8-3993-48A3-87A9-15382867C593}"/>
  </hyperlink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0722-91BD-44F3-A7DE-B58306034B6E}">
  <sheetPr codeName="List38"/>
  <dimension ref="A1:L14"/>
  <sheetViews>
    <sheetView workbookViewId="0">
      <selection activeCell="L12" sqref="L12"/>
    </sheetView>
  </sheetViews>
  <sheetFormatPr defaultColWidth="9.140625" defaultRowHeight="13.5" x14ac:dyDescent="0.25"/>
  <cols>
    <col min="1" max="1" width="1.7109375" style="1" customWidth="1"/>
    <col min="2" max="2" width="30.42578125" style="1" customWidth="1"/>
    <col min="3" max="16384" width="9.140625" style="1"/>
  </cols>
  <sheetData>
    <row r="1" spans="1:12" ht="5.0999999999999996" customHeight="1" x14ac:dyDescent="0.25">
      <c r="A1" s="21"/>
    </row>
    <row r="2" spans="1:12" ht="15" x14ac:dyDescent="0.25">
      <c r="B2" s="27" t="s">
        <v>398</v>
      </c>
    </row>
    <row r="3" spans="1:12" ht="5.0999999999999996" customHeight="1" x14ac:dyDescent="0.25">
      <c r="B3" s="27"/>
    </row>
    <row r="4" spans="1:12" x14ac:dyDescent="0.25">
      <c r="B4" s="291" t="s">
        <v>583</v>
      </c>
    </row>
    <row r="5" spans="1:12" ht="5.0999999999999996" customHeight="1" x14ac:dyDescent="0.25"/>
    <row r="6" spans="1:12" ht="14.25" thickBot="1" x14ac:dyDescent="0.3">
      <c r="B6" s="429" t="s">
        <v>100</v>
      </c>
      <c r="C6" s="431" t="s">
        <v>101</v>
      </c>
      <c r="D6" s="431"/>
      <c r="E6" s="431"/>
      <c r="F6" s="431"/>
      <c r="G6" s="431"/>
      <c r="H6" s="431" t="s">
        <v>93</v>
      </c>
      <c r="I6" s="431"/>
      <c r="J6" s="431"/>
      <c r="K6" s="431"/>
      <c r="L6" s="432"/>
    </row>
    <row r="7" spans="1:12" ht="14.25" thickBot="1" x14ac:dyDescent="0.3">
      <c r="B7" s="441"/>
      <c r="C7" s="165">
        <v>2021</v>
      </c>
      <c r="D7" s="165">
        <v>2022</v>
      </c>
      <c r="E7" s="165">
        <v>2023</v>
      </c>
      <c r="F7" s="165">
        <v>2024</v>
      </c>
      <c r="G7" s="165">
        <v>2025</v>
      </c>
      <c r="H7" s="165">
        <v>2021</v>
      </c>
      <c r="I7" s="165">
        <v>2022</v>
      </c>
      <c r="J7" s="165">
        <v>2023</v>
      </c>
      <c r="K7" s="165">
        <v>2024</v>
      </c>
      <c r="L7" s="166">
        <v>2025</v>
      </c>
    </row>
    <row r="8" spans="1:12" x14ac:dyDescent="0.25">
      <c r="B8" s="36" t="s">
        <v>102</v>
      </c>
      <c r="C8" s="183">
        <v>734</v>
      </c>
      <c r="D8" s="183">
        <v>867</v>
      </c>
      <c r="E8" s="183">
        <v>1017</v>
      </c>
      <c r="F8" s="55">
        <v>1076</v>
      </c>
      <c r="G8" s="334">
        <v>996</v>
      </c>
      <c r="H8" s="183" t="s">
        <v>103</v>
      </c>
      <c r="I8" s="183" t="s">
        <v>104</v>
      </c>
      <c r="J8" s="183" t="s">
        <v>105</v>
      </c>
      <c r="K8" s="55">
        <v>3498</v>
      </c>
      <c r="L8" s="338">
        <v>3608</v>
      </c>
    </row>
    <row r="9" spans="1:12" x14ac:dyDescent="0.25">
      <c r="B9" s="39" t="s">
        <v>106</v>
      </c>
      <c r="C9" s="179">
        <v>273</v>
      </c>
      <c r="D9" s="179">
        <v>264</v>
      </c>
      <c r="E9" s="179">
        <v>146</v>
      </c>
      <c r="F9" s="51">
        <v>169</v>
      </c>
      <c r="G9" s="335">
        <v>168</v>
      </c>
      <c r="H9" s="179">
        <v>128</v>
      </c>
      <c r="I9" s="179">
        <v>127</v>
      </c>
      <c r="J9" s="179">
        <v>73</v>
      </c>
      <c r="K9" s="51">
        <v>76</v>
      </c>
      <c r="L9" s="339">
        <v>138</v>
      </c>
    </row>
    <row r="10" spans="1:12" x14ac:dyDescent="0.25">
      <c r="B10" s="39" t="s">
        <v>107</v>
      </c>
      <c r="C10" s="179">
        <v>134</v>
      </c>
      <c r="D10" s="179">
        <v>449</v>
      </c>
      <c r="E10" s="179">
        <v>518</v>
      </c>
      <c r="F10" s="179">
        <v>504</v>
      </c>
      <c r="G10" s="336">
        <v>468</v>
      </c>
      <c r="H10" s="51"/>
      <c r="I10" s="51"/>
      <c r="J10" s="51"/>
      <c r="K10" s="51"/>
      <c r="L10" s="340"/>
    </row>
    <row r="11" spans="1:12" x14ac:dyDescent="0.25">
      <c r="B11" s="44" t="s">
        <v>108</v>
      </c>
      <c r="C11" s="181">
        <v>46</v>
      </c>
      <c r="D11" s="181">
        <v>56</v>
      </c>
      <c r="E11" s="181">
        <v>37</v>
      </c>
      <c r="F11" s="181">
        <v>45</v>
      </c>
      <c r="G11" s="337">
        <v>32</v>
      </c>
      <c r="H11" s="53"/>
      <c r="I11" s="53"/>
      <c r="J11" s="53"/>
      <c r="K11" s="53"/>
      <c r="L11" s="341"/>
    </row>
    <row r="12" spans="1:12" x14ac:dyDescent="0.25">
      <c r="B12" s="170" t="s">
        <v>29</v>
      </c>
      <c r="C12" s="174">
        <v>1187</v>
      </c>
      <c r="D12" s="174">
        <v>1636</v>
      </c>
      <c r="E12" s="174">
        <v>1718</v>
      </c>
      <c r="F12" s="174">
        <v>1794</v>
      </c>
      <c r="G12" s="323">
        <v>1664</v>
      </c>
      <c r="H12" s="174" t="s">
        <v>109</v>
      </c>
      <c r="I12" s="174" t="s">
        <v>110</v>
      </c>
      <c r="J12" s="174" t="s">
        <v>111</v>
      </c>
      <c r="K12" s="174">
        <v>3574</v>
      </c>
      <c r="L12" s="323">
        <v>3746</v>
      </c>
    </row>
    <row r="14" spans="1:12" ht="15" x14ac:dyDescent="0.25">
      <c r="B14" s="309" t="s">
        <v>744</v>
      </c>
    </row>
  </sheetData>
  <mergeCells count="3">
    <mergeCell ref="B6:B7"/>
    <mergeCell ref="C6:G6"/>
    <mergeCell ref="H6:L6"/>
  </mergeCells>
  <hyperlinks>
    <hyperlink ref="B2" location="'Obsah'!A1" display="[zpět]" xr:uid="{90914EC5-0535-4DAF-AF2B-6B99DAD6CE1F}"/>
  </hyperlink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F044-0BFB-4A45-9759-9296A18D3116}">
  <sheetPr codeName="List39"/>
  <dimension ref="A1:H27"/>
  <sheetViews>
    <sheetView workbookViewId="0">
      <selection activeCell="F25" sqref="F25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7" width="15.7109375" style="1" customWidth="1"/>
    <col min="8" max="16384" width="9.140625" style="1"/>
  </cols>
  <sheetData>
    <row r="1" spans="1:8" ht="5.0999999999999996" customHeight="1" x14ac:dyDescent="0.25">
      <c r="A1" s="21"/>
    </row>
    <row r="2" spans="1:8" ht="15" x14ac:dyDescent="0.25">
      <c r="B2" s="27" t="s">
        <v>398</v>
      </c>
    </row>
    <row r="3" spans="1:8" ht="5.0999999999999996" customHeight="1" x14ac:dyDescent="0.25">
      <c r="B3" s="27"/>
    </row>
    <row r="4" spans="1:8" x14ac:dyDescent="0.25">
      <c r="B4" s="289" t="s">
        <v>584</v>
      </c>
    </row>
    <row r="5" spans="1:8" ht="5.0999999999999996" customHeight="1" x14ac:dyDescent="0.25"/>
    <row r="6" spans="1:8" ht="14.25" thickBot="1" x14ac:dyDescent="0.3">
      <c r="B6" s="299" t="s">
        <v>358</v>
      </c>
      <c r="C6" s="167">
        <v>2021</v>
      </c>
      <c r="D6" s="165">
        <v>2022</v>
      </c>
      <c r="E6" s="167">
        <v>2023</v>
      </c>
      <c r="F6" s="167">
        <v>2024</v>
      </c>
      <c r="G6" s="168">
        <v>2025</v>
      </c>
    </row>
    <row r="7" spans="1:8" x14ac:dyDescent="0.25">
      <c r="B7" s="95" t="s">
        <v>6</v>
      </c>
      <c r="C7" s="185">
        <v>23683.8</v>
      </c>
      <c r="D7" s="106">
        <v>22000.6</v>
      </c>
      <c r="E7" s="185">
        <v>24271.907599999999</v>
      </c>
      <c r="F7" s="81">
        <v>22110.813399999999</v>
      </c>
      <c r="G7" s="342">
        <v>23908.2497</v>
      </c>
      <c r="H7" s="9"/>
    </row>
    <row r="8" spans="1:8" ht="15" x14ac:dyDescent="0.25">
      <c r="B8" s="110" t="s">
        <v>389</v>
      </c>
      <c r="C8" s="186">
        <v>3.7</v>
      </c>
      <c r="D8" s="111">
        <v>0.6</v>
      </c>
      <c r="E8" s="186">
        <v>4.7500000000000001E-2</v>
      </c>
      <c r="F8" s="85">
        <v>0.30780000000000002</v>
      </c>
      <c r="G8" s="343">
        <v>0.20030000000000001</v>
      </c>
    </row>
    <row r="9" spans="1:8" x14ac:dyDescent="0.25">
      <c r="B9" s="110" t="s">
        <v>223</v>
      </c>
      <c r="C9" s="186">
        <v>6945.4</v>
      </c>
      <c r="D9" s="111">
        <v>7666.7</v>
      </c>
      <c r="E9" s="186">
        <v>7701.4182000000001</v>
      </c>
      <c r="F9" s="85">
        <v>8025.2996000000003</v>
      </c>
      <c r="G9" s="343">
        <v>7262.7635</v>
      </c>
    </row>
    <row r="10" spans="1:8" x14ac:dyDescent="0.25">
      <c r="B10" s="110" t="s">
        <v>7</v>
      </c>
      <c r="C10" s="85"/>
      <c r="D10" s="89"/>
      <c r="E10" s="186">
        <v>299.16649999999998</v>
      </c>
      <c r="F10" s="85">
        <v>1.01E-2</v>
      </c>
      <c r="G10" s="343">
        <v>1.26E-2</v>
      </c>
    </row>
    <row r="11" spans="1:8" x14ac:dyDescent="0.25">
      <c r="B11" s="110" t="s">
        <v>708</v>
      </c>
      <c r="C11" s="186">
        <v>3265.2</v>
      </c>
      <c r="D11" s="111">
        <v>3044.9</v>
      </c>
      <c r="E11" s="186">
        <v>2859.7647999999999</v>
      </c>
      <c r="F11" s="85">
        <v>2873.0263</v>
      </c>
      <c r="G11" s="343">
        <v>3072.8525</v>
      </c>
    </row>
    <row r="12" spans="1:8" x14ac:dyDescent="0.25">
      <c r="B12" s="110" t="s">
        <v>304</v>
      </c>
      <c r="C12" s="85">
        <v>133</v>
      </c>
      <c r="D12" s="89">
        <v>262.60000000000002</v>
      </c>
      <c r="E12" s="85">
        <v>428.59809999999999</v>
      </c>
      <c r="F12" s="85">
        <v>678.88520000000005</v>
      </c>
      <c r="G12" s="343">
        <v>897.63</v>
      </c>
    </row>
    <row r="13" spans="1:8" x14ac:dyDescent="0.25">
      <c r="B13" s="110" t="s">
        <v>320</v>
      </c>
      <c r="C13" s="186">
        <v>1110.4000000000001</v>
      </c>
      <c r="D13" s="111">
        <v>842</v>
      </c>
      <c r="E13" s="186">
        <v>910.87519999999995</v>
      </c>
      <c r="F13" s="85">
        <v>904.04200000000003</v>
      </c>
      <c r="G13" s="343">
        <v>936.09630000000004</v>
      </c>
    </row>
    <row r="14" spans="1:8" x14ac:dyDescent="0.25">
      <c r="B14" s="110" t="s">
        <v>8</v>
      </c>
      <c r="C14" s="186">
        <v>276.39999999999998</v>
      </c>
      <c r="D14" s="111">
        <v>273.10000000000002</v>
      </c>
      <c r="E14" s="186">
        <v>230.03749999999999</v>
      </c>
      <c r="F14" s="85">
        <v>267.14330000000001</v>
      </c>
      <c r="G14" s="343">
        <v>246.75790000000001</v>
      </c>
    </row>
    <row r="15" spans="1:8" x14ac:dyDescent="0.25">
      <c r="B15" s="110" t="s">
        <v>9</v>
      </c>
      <c r="C15" s="186">
        <v>513.5</v>
      </c>
      <c r="D15" s="111">
        <v>373.5</v>
      </c>
      <c r="E15" s="186">
        <v>325.47789999999998</v>
      </c>
      <c r="F15" s="85">
        <v>510.76769999999999</v>
      </c>
      <c r="G15" s="343">
        <v>572.8098</v>
      </c>
    </row>
    <row r="16" spans="1:8" x14ac:dyDescent="0.25">
      <c r="B16" s="110" t="s">
        <v>10</v>
      </c>
      <c r="C16" s="186">
        <v>199.2</v>
      </c>
      <c r="D16" s="111">
        <v>142.1</v>
      </c>
      <c r="E16" s="186">
        <v>100.8753</v>
      </c>
      <c r="F16" s="85">
        <v>85.905199999999994</v>
      </c>
      <c r="G16" s="343">
        <v>67.342200000000005</v>
      </c>
    </row>
    <row r="17" spans="2:7" x14ac:dyDescent="0.25">
      <c r="B17" s="110" t="s">
        <v>11</v>
      </c>
      <c r="C17" s="186">
        <v>273.10000000000002</v>
      </c>
      <c r="D17" s="111">
        <v>191.8</v>
      </c>
      <c r="E17" s="186">
        <v>139.96340000000001</v>
      </c>
      <c r="F17" s="85">
        <v>111.0376</v>
      </c>
      <c r="G17" s="343">
        <v>84.197000000000003</v>
      </c>
    </row>
    <row r="18" spans="2:7" x14ac:dyDescent="0.25">
      <c r="B18" s="110" t="s">
        <v>12</v>
      </c>
      <c r="C18" s="186">
        <v>455.7</v>
      </c>
      <c r="D18" s="111">
        <v>335.6</v>
      </c>
      <c r="E18" s="186">
        <v>320.63470000000001</v>
      </c>
      <c r="F18" s="85">
        <v>276.42189999999999</v>
      </c>
      <c r="G18" s="343">
        <v>208.0701</v>
      </c>
    </row>
    <row r="19" spans="2:7" x14ac:dyDescent="0.25">
      <c r="B19" s="110" t="s">
        <v>13</v>
      </c>
      <c r="C19" s="85">
        <v>0</v>
      </c>
      <c r="D19" s="89">
        <v>0</v>
      </c>
      <c r="E19" s="85">
        <v>0</v>
      </c>
      <c r="F19" s="85">
        <v>0</v>
      </c>
      <c r="G19" s="343">
        <v>0</v>
      </c>
    </row>
    <row r="20" spans="2:7" x14ac:dyDescent="0.25">
      <c r="B20" s="110" t="s">
        <v>315</v>
      </c>
      <c r="C20" s="186">
        <v>140.30000000000001</v>
      </c>
      <c r="D20" s="111">
        <v>250.1</v>
      </c>
      <c r="E20" s="186">
        <v>381.00639999999999</v>
      </c>
      <c r="F20" s="85">
        <v>536.64239999999995</v>
      </c>
      <c r="G20" s="343">
        <v>340.80579999999998</v>
      </c>
    </row>
    <row r="21" spans="2:7" x14ac:dyDescent="0.25">
      <c r="B21" s="110" t="s">
        <v>14</v>
      </c>
      <c r="C21" s="186">
        <v>293.8</v>
      </c>
      <c r="D21" s="111">
        <v>310.39999999999998</v>
      </c>
      <c r="E21" s="186">
        <v>307.81349999999998</v>
      </c>
      <c r="F21" s="85">
        <v>303.27960000000002</v>
      </c>
      <c r="G21" s="343">
        <v>299.32429999999999</v>
      </c>
    </row>
    <row r="22" spans="2:7" x14ac:dyDescent="0.25">
      <c r="B22" s="110" t="s">
        <v>112</v>
      </c>
      <c r="C22" s="85"/>
      <c r="D22" s="111">
        <v>0.1</v>
      </c>
      <c r="E22" s="186">
        <v>14.754300000000001</v>
      </c>
      <c r="F22" s="85">
        <v>0.26860000000000001</v>
      </c>
      <c r="G22" s="343">
        <v>35.79</v>
      </c>
    </row>
    <row r="23" spans="2:7" x14ac:dyDescent="0.25">
      <c r="B23" s="110" t="s">
        <v>16</v>
      </c>
      <c r="C23" s="85"/>
      <c r="D23" s="89"/>
      <c r="E23" s="186">
        <v>2.2208000000000001</v>
      </c>
      <c r="F23" s="85">
        <v>0</v>
      </c>
      <c r="G23" s="343">
        <v>85.122100000000003</v>
      </c>
    </row>
    <row r="24" spans="2:7" x14ac:dyDescent="0.25">
      <c r="B24" s="114" t="s">
        <v>17</v>
      </c>
      <c r="C24" s="187">
        <v>1462.3</v>
      </c>
      <c r="D24" s="115">
        <v>1543</v>
      </c>
      <c r="E24" s="187">
        <v>1083.0540000000001</v>
      </c>
      <c r="F24" s="188">
        <v>1127.1943000000001</v>
      </c>
      <c r="G24" s="344">
        <v>1107.0368000000001</v>
      </c>
    </row>
    <row r="25" spans="2:7" x14ac:dyDescent="0.25">
      <c r="B25" s="189" t="s">
        <v>29</v>
      </c>
      <c r="C25" s="190">
        <v>38756.1</v>
      </c>
      <c r="D25" s="171">
        <v>37237</v>
      </c>
      <c r="E25" s="190">
        <v>39377.615700000002</v>
      </c>
      <c r="F25" s="190">
        <v>37811.045100000003</v>
      </c>
      <c r="G25" s="345">
        <v>39125.060799999999</v>
      </c>
    </row>
    <row r="27" spans="2:7" ht="15" x14ac:dyDescent="0.25">
      <c r="B27" s="309" t="s">
        <v>627</v>
      </c>
    </row>
  </sheetData>
  <hyperlinks>
    <hyperlink ref="B2" location="'Obsah'!A1" display="[zpět]" xr:uid="{4B040B32-9210-4092-8CBB-24EDEBD35427}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CA36-ADC8-4641-897F-2BC1DA5BE2A0}">
  <sheetPr codeName="List40"/>
  <dimension ref="A1:G8"/>
  <sheetViews>
    <sheetView workbookViewId="0">
      <selection activeCell="G7" sqref="G7"/>
    </sheetView>
  </sheetViews>
  <sheetFormatPr defaultColWidth="9.140625" defaultRowHeight="13.5" x14ac:dyDescent="0.25"/>
  <cols>
    <col min="1" max="1" width="1.7109375" style="1" customWidth="1"/>
    <col min="2" max="2" width="34.5703125" style="1" customWidth="1"/>
    <col min="3" max="7" width="15.7109375" style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89" t="s">
        <v>585</v>
      </c>
    </row>
    <row r="5" spans="1:7" ht="5.0999999999999996" customHeight="1" x14ac:dyDescent="0.25"/>
    <row r="6" spans="1:7" ht="14.25" thickBot="1" x14ac:dyDescent="0.3">
      <c r="B6" s="272"/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96" t="s">
        <v>114</v>
      </c>
      <c r="C7" s="191" t="s">
        <v>638</v>
      </c>
      <c r="D7" s="191" t="s">
        <v>639</v>
      </c>
      <c r="E7" s="191" t="s">
        <v>640</v>
      </c>
      <c r="F7" s="192">
        <v>9705</v>
      </c>
      <c r="G7" s="346">
        <v>11124</v>
      </c>
    </row>
    <row r="8" spans="1:7" x14ac:dyDescent="0.25">
      <c r="B8" s="31" t="s">
        <v>93</v>
      </c>
      <c r="C8" s="104" t="s">
        <v>115</v>
      </c>
      <c r="D8" s="104">
        <v>8416.5</v>
      </c>
      <c r="E8" s="104">
        <v>32063.462899999999</v>
      </c>
      <c r="F8" s="79">
        <v>8429.9791999999998</v>
      </c>
      <c r="G8" s="347">
        <v>10933.732400000001</v>
      </c>
    </row>
  </sheetData>
  <hyperlinks>
    <hyperlink ref="B2" location="'Obsah'!A1" display="[zpět]" xr:uid="{8211FC87-7C48-42FF-93D1-53CC22784306}"/>
  </hyperlink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6B03-D6E6-4A4B-BC38-C7329535D228}">
  <sheetPr codeName="List41"/>
  <dimension ref="A1:F21"/>
  <sheetViews>
    <sheetView workbookViewId="0">
      <selection activeCell="E13" sqref="E13"/>
    </sheetView>
  </sheetViews>
  <sheetFormatPr defaultColWidth="9.140625" defaultRowHeight="13.5" x14ac:dyDescent="0.25"/>
  <cols>
    <col min="1" max="1" width="1.7109375" style="1" customWidth="1"/>
    <col min="2" max="2" width="28.5703125" style="1" customWidth="1"/>
    <col min="3" max="6" width="15.7109375" style="1" customWidth="1"/>
    <col min="7" max="16384" width="9.140625" style="1"/>
  </cols>
  <sheetData>
    <row r="1" spans="1:6" ht="5.0999999999999996" customHeight="1" x14ac:dyDescent="0.25">
      <c r="A1" s="21"/>
    </row>
    <row r="2" spans="1:6" ht="15" x14ac:dyDescent="0.25">
      <c r="B2" s="27" t="s">
        <v>398</v>
      </c>
    </row>
    <row r="3" spans="1:6" ht="5.0999999999999996" customHeight="1" x14ac:dyDescent="0.25">
      <c r="B3" s="27"/>
    </row>
    <row r="4" spans="1:6" x14ac:dyDescent="0.25">
      <c r="B4" s="289" t="s">
        <v>586</v>
      </c>
    </row>
    <row r="5" spans="1:6" ht="5.0999999999999996" customHeight="1" x14ac:dyDescent="0.25"/>
    <row r="6" spans="1:6" ht="14.25" thickBot="1" x14ac:dyDescent="0.3">
      <c r="B6" s="429" t="s">
        <v>30</v>
      </c>
      <c r="C6" s="431" t="s">
        <v>116</v>
      </c>
      <c r="D6" s="431"/>
      <c r="E6" s="431"/>
      <c r="F6" s="442" t="s">
        <v>117</v>
      </c>
    </row>
    <row r="7" spans="1:6" ht="27.75" thickBot="1" x14ac:dyDescent="0.3">
      <c r="B7" s="430"/>
      <c r="C7" s="165" t="s">
        <v>359</v>
      </c>
      <c r="D7" s="165" t="s">
        <v>360</v>
      </c>
      <c r="E7" s="165" t="s">
        <v>87</v>
      </c>
      <c r="F7" s="432"/>
    </row>
    <row r="8" spans="1:6" x14ac:dyDescent="0.25">
      <c r="B8" s="208">
        <v>2020</v>
      </c>
      <c r="C8" s="183">
        <v>1006</v>
      </c>
      <c r="D8" s="209">
        <v>276</v>
      </c>
      <c r="E8" s="348">
        <v>519.20439999999996</v>
      </c>
      <c r="F8" s="349">
        <v>348.26400000000001</v>
      </c>
    </row>
    <row r="9" spans="1:6" x14ac:dyDescent="0.25">
      <c r="B9" s="201">
        <v>2021</v>
      </c>
      <c r="C9" s="179">
        <v>1030</v>
      </c>
      <c r="D9" s="196">
        <v>242</v>
      </c>
      <c r="E9" s="194">
        <v>725.86099999999999</v>
      </c>
      <c r="F9" s="195">
        <v>234.839</v>
      </c>
    </row>
    <row r="10" spans="1:6" x14ac:dyDescent="0.25">
      <c r="B10" s="201">
        <v>2022</v>
      </c>
      <c r="C10" s="193">
        <v>525</v>
      </c>
      <c r="D10" s="193">
        <v>136</v>
      </c>
      <c r="E10" s="194">
        <v>692.11350000000004</v>
      </c>
      <c r="F10" s="195">
        <v>217.357</v>
      </c>
    </row>
    <row r="11" spans="1:6" x14ac:dyDescent="0.25">
      <c r="B11" s="201">
        <v>2023</v>
      </c>
      <c r="C11" s="193">
        <v>648</v>
      </c>
      <c r="D11" s="196">
        <v>122</v>
      </c>
      <c r="E11" s="194">
        <v>403.20729999999998</v>
      </c>
      <c r="F11" s="195">
        <v>143.679</v>
      </c>
    </row>
    <row r="12" spans="1:6" x14ac:dyDescent="0.25">
      <c r="B12" s="202">
        <v>2024</v>
      </c>
      <c r="C12" s="197">
        <v>956</v>
      </c>
      <c r="D12" s="198">
        <v>174</v>
      </c>
      <c r="E12" s="199">
        <v>544.64940000000001</v>
      </c>
      <c r="F12" s="200">
        <v>137.643</v>
      </c>
    </row>
    <row r="13" spans="1:6" x14ac:dyDescent="0.25">
      <c r="B13" s="350">
        <v>2025</v>
      </c>
      <c r="C13" s="351">
        <v>840</v>
      </c>
      <c r="D13" s="352">
        <v>173</v>
      </c>
      <c r="E13" s="353">
        <v>464.03541999999999</v>
      </c>
      <c r="F13" s="353">
        <v>186.46600000000001</v>
      </c>
    </row>
    <row r="15" spans="1:6" x14ac:dyDescent="0.25">
      <c r="B15" s="309" t="s">
        <v>641</v>
      </c>
    </row>
    <row r="16" spans="1:6" x14ac:dyDescent="0.25">
      <c r="C16" s="9"/>
      <c r="E16" s="9"/>
    </row>
    <row r="17" spans="3:5" x14ac:dyDescent="0.25">
      <c r="C17" s="9"/>
      <c r="E17" s="9"/>
    </row>
    <row r="18" spans="3:5" x14ac:dyDescent="0.25">
      <c r="C18" s="9"/>
      <c r="E18" s="9"/>
    </row>
    <row r="19" spans="3:5" x14ac:dyDescent="0.25">
      <c r="C19" s="9"/>
      <c r="E19" s="9"/>
    </row>
    <row r="20" spans="3:5" x14ac:dyDescent="0.25">
      <c r="C20" s="9"/>
      <c r="E20" s="9"/>
    </row>
    <row r="21" spans="3:5" x14ac:dyDescent="0.25">
      <c r="C21" s="9"/>
      <c r="E21" s="9"/>
    </row>
  </sheetData>
  <mergeCells count="3">
    <mergeCell ref="B6:B7"/>
    <mergeCell ref="C6:E6"/>
    <mergeCell ref="F6:F7"/>
  </mergeCells>
  <hyperlinks>
    <hyperlink ref="B2" location="'Obsah'!A1" display="[zpět]" xr:uid="{D1C618FC-8C2F-44A5-B6F0-B7207D26A802}"/>
  </hyperlink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5F1B-E93A-48B1-93BC-E0A3832D70AB}">
  <sheetPr codeName="List42"/>
  <dimension ref="A1:G12"/>
  <sheetViews>
    <sheetView workbookViewId="0">
      <selection activeCell="G21" sqref="G21"/>
    </sheetView>
  </sheetViews>
  <sheetFormatPr defaultColWidth="9.140625" defaultRowHeight="13.5" x14ac:dyDescent="0.25"/>
  <cols>
    <col min="1" max="1" width="1.7109375" style="1" customWidth="1"/>
    <col min="2" max="2" width="18.7109375" style="1" customWidth="1"/>
    <col min="3" max="3" width="31.85546875" style="1" customWidth="1"/>
    <col min="4" max="4" width="29" style="1" customWidth="1"/>
    <col min="5" max="5" width="31.5703125" style="1" customWidth="1"/>
    <col min="6" max="6" width="15.7109375" style="1" customWidth="1"/>
    <col min="7" max="7" width="17" style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89" t="s">
        <v>587</v>
      </c>
    </row>
    <row r="5" spans="1:7" ht="5.0999999999999996" customHeight="1" x14ac:dyDescent="0.25"/>
    <row r="6" spans="1:7" ht="27.75" thickBot="1" x14ac:dyDescent="0.3">
      <c r="B6" s="299" t="s">
        <v>30</v>
      </c>
      <c r="C6" s="165" t="s">
        <v>709</v>
      </c>
      <c r="D6" s="165" t="s">
        <v>710</v>
      </c>
      <c r="E6" s="165" t="s">
        <v>711</v>
      </c>
      <c r="F6" s="165" t="s">
        <v>642</v>
      </c>
      <c r="G6" s="166" t="s">
        <v>643</v>
      </c>
    </row>
    <row r="7" spans="1:7" x14ac:dyDescent="0.25">
      <c r="B7" s="208">
        <v>2020</v>
      </c>
      <c r="C7" s="106">
        <v>43117</v>
      </c>
      <c r="D7" s="106">
        <v>25533.599999999999</v>
      </c>
      <c r="E7" s="106">
        <v>8754.7000000000007</v>
      </c>
      <c r="F7" s="206">
        <v>0.59199999999999997</v>
      </c>
      <c r="G7" s="207">
        <v>0.34300000000000003</v>
      </c>
    </row>
    <row r="8" spans="1:7" x14ac:dyDescent="0.25">
      <c r="B8" s="201">
        <v>2021</v>
      </c>
      <c r="C8" s="111">
        <v>38756.1</v>
      </c>
      <c r="D8" s="111">
        <v>24789.5</v>
      </c>
      <c r="E8" s="111">
        <v>8988</v>
      </c>
      <c r="F8" s="203">
        <v>0.64</v>
      </c>
      <c r="G8" s="43">
        <v>0.36299999999999999</v>
      </c>
    </row>
    <row r="9" spans="1:7" x14ac:dyDescent="0.25">
      <c r="B9" s="201">
        <v>2022</v>
      </c>
      <c r="C9" s="111">
        <v>37237</v>
      </c>
      <c r="D9" s="111">
        <v>23098.2</v>
      </c>
      <c r="E9" s="111">
        <v>13629.8</v>
      </c>
      <c r="F9" s="203">
        <v>0.62</v>
      </c>
      <c r="G9" s="43">
        <v>0.59</v>
      </c>
    </row>
    <row r="10" spans="1:7" x14ac:dyDescent="0.25">
      <c r="B10" s="201">
        <v>2023</v>
      </c>
      <c r="C10" s="111">
        <v>39377.615700000002</v>
      </c>
      <c r="D10" s="111">
        <v>27174.963</v>
      </c>
      <c r="E10" s="111">
        <v>16727.165000000001</v>
      </c>
      <c r="F10" s="203">
        <v>0.69</v>
      </c>
      <c r="G10" s="43">
        <v>0.61599999999999999</v>
      </c>
    </row>
    <row r="11" spans="1:7" x14ac:dyDescent="0.25">
      <c r="B11" s="202">
        <v>2024</v>
      </c>
      <c r="C11" s="91">
        <v>37811.045100000003</v>
      </c>
      <c r="D11" s="91">
        <v>25324.813999999998</v>
      </c>
      <c r="E11" s="91">
        <v>16168.376</v>
      </c>
      <c r="F11" s="204">
        <v>0.67</v>
      </c>
      <c r="G11" s="205">
        <v>0.63800000000000001</v>
      </c>
    </row>
    <row r="12" spans="1:7" x14ac:dyDescent="0.25">
      <c r="B12" s="350">
        <v>2025</v>
      </c>
      <c r="C12" s="347">
        <v>39125.060756409999</v>
      </c>
      <c r="D12" s="347">
        <v>25403.870999999999</v>
      </c>
      <c r="E12" s="347">
        <v>19393.813999999998</v>
      </c>
      <c r="F12" s="316">
        <v>0.64900000000000002</v>
      </c>
      <c r="G12" s="316">
        <v>0.76300000000000001</v>
      </c>
    </row>
  </sheetData>
  <hyperlinks>
    <hyperlink ref="B2" location="'Obsah'!A1" display="[zpět]" xr:uid="{9D09B207-88ED-446B-972E-0DE8D68F3A08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5629-E455-44CB-A11D-8F226CFDE8C2}">
  <sheetPr codeName="List3"/>
  <dimension ref="A1:I18"/>
  <sheetViews>
    <sheetView workbookViewId="0"/>
  </sheetViews>
  <sheetFormatPr defaultColWidth="9.140625" defaultRowHeight="15" customHeight="1" x14ac:dyDescent="0.25"/>
  <cols>
    <col min="1" max="1" width="1.7109375" style="3" customWidth="1"/>
    <col min="2" max="2" width="39.7109375" style="3" customWidth="1"/>
    <col min="3" max="7" width="9.140625" style="3"/>
    <col min="8" max="8" width="10.85546875" style="3" customWidth="1"/>
    <col min="9" max="9" width="11.5703125" style="3" customWidth="1"/>
    <col min="10" max="16384" width="9.140625" style="3"/>
  </cols>
  <sheetData>
    <row r="1" spans="1:9" ht="5.0999999999999996" customHeight="1" x14ac:dyDescent="0.25">
      <c r="A1" s="102"/>
    </row>
    <row r="2" spans="1:9" ht="15" customHeight="1" x14ac:dyDescent="0.25">
      <c r="B2" s="28" t="s">
        <v>398</v>
      </c>
    </row>
    <row r="3" spans="1:9" ht="5.0999999999999996" customHeight="1" x14ac:dyDescent="0.25">
      <c r="B3" s="28"/>
    </row>
    <row r="4" spans="1:9" ht="15" customHeight="1" x14ac:dyDescent="0.25">
      <c r="B4" s="288" t="s">
        <v>555</v>
      </c>
    </row>
    <row r="5" spans="1:9" ht="5.0999999999999996" customHeight="1" x14ac:dyDescent="0.25"/>
    <row r="6" spans="1:9" ht="27.75" thickBot="1" x14ac:dyDescent="0.3">
      <c r="B6" s="299" t="s">
        <v>0</v>
      </c>
      <c r="C6" s="165" t="s">
        <v>468</v>
      </c>
      <c r="D6" s="165" t="s">
        <v>469</v>
      </c>
      <c r="E6" s="165" t="s">
        <v>470</v>
      </c>
      <c r="F6" s="165" t="s">
        <v>471</v>
      </c>
      <c r="G6" s="165">
        <v>2025</v>
      </c>
      <c r="H6" s="165" t="s">
        <v>625</v>
      </c>
      <c r="I6" s="165" t="s">
        <v>626</v>
      </c>
    </row>
    <row r="7" spans="1:9" ht="15" customHeight="1" x14ac:dyDescent="0.25">
      <c r="B7" s="68" t="s">
        <v>222</v>
      </c>
      <c r="C7" s="69">
        <v>639583</v>
      </c>
      <c r="D7" s="69">
        <v>660962</v>
      </c>
      <c r="E7" s="69">
        <v>658756</v>
      </c>
      <c r="F7" s="69">
        <v>658774</v>
      </c>
      <c r="G7" s="300">
        <v>661787</v>
      </c>
      <c r="H7" s="70">
        <v>1.0049999999999999</v>
      </c>
      <c r="I7" s="71">
        <v>3013</v>
      </c>
    </row>
    <row r="8" spans="1:9" ht="15" customHeight="1" x14ac:dyDescent="0.25">
      <c r="B8" s="60" t="s">
        <v>302</v>
      </c>
      <c r="C8" s="61">
        <v>690103</v>
      </c>
      <c r="D8" s="61">
        <v>705399</v>
      </c>
      <c r="E8" s="61">
        <v>730253</v>
      </c>
      <c r="F8" s="61">
        <v>745737</v>
      </c>
      <c r="G8" s="301">
        <v>761014</v>
      </c>
      <c r="H8" s="62">
        <v>1.02</v>
      </c>
      <c r="I8" s="63">
        <v>15277</v>
      </c>
    </row>
    <row r="9" spans="1:9" ht="15" customHeight="1" x14ac:dyDescent="0.25">
      <c r="B9" s="60" t="s">
        <v>303</v>
      </c>
      <c r="C9" s="61">
        <v>2099621</v>
      </c>
      <c r="D9" s="61">
        <v>2085000</v>
      </c>
      <c r="E9" s="61">
        <v>2114492</v>
      </c>
      <c r="F9" s="61">
        <v>2088331</v>
      </c>
      <c r="G9" s="301">
        <v>2061311</v>
      </c>
      <c r="H9" s="62">
        <v>0.98699999999999999</v>
      </c>
      <c r="I9" s="63">
        <v>-27020</v>
      </c>
    </row>
    <row r="10" spans="1:9" ht="15" customHeight="1" x14ac:dyDescent="0.25">
      <c r="B10" s="60" t="s">
        <v>304</v>
      </c>
      <c r="C10" s="61">
        <v>63335</v>
      </c>
      <c r="D10" s="61">
        <v>77682</v>
      </c>
      <c r="E10" s="61">
        <v>94348</v>
      </c>
      <c r="F10" s="61">
        <v>108402</v>
      </c>
      <c r="G10" s="301">
        <v>112141</v>
      </c>
      <c r="H10" s="62">
        <v>1.034</v>
      </c>
      <c r="I10" s="63">
        <v>3739</v>
      </c>
    </row>
    <row r="11" spans="1:9" ht="15" customHeight="1" x14ac:dyDescent="0.25">
      <c r="B11" s="60" t="s">
        <v>320</v>
      </c>
      <c r="C11" s="61">
        <v>582606</v>
      </c>
      <c r="D11" s="61">
        <v>584530</v>
      </c>
      <c r="E11" s="61">
        <v>607190</v>
      </c>
      <c r="F11" s="61">
        <v>609701</v>
      </c>
      <c r="G11" s="301">
        <v>604741</v>
      </c>
      <c r="H11" s="62">
        <v>0.99199999999999999</v>
      </c>
      <c r="I11" s="63">
        <v>-4960</v>
      </c>
    </row>
    <row r="12" spans="1:9" ht="15" customHeight="1" x14ac:dyDescent="0.25">
      <c r="B12" s="60" t="s">
        <v>22</v>
      </c>
      <c r="C12" s="61">
        <v>535325</v>
      </c>
      <c r="D12" s="61">
        <v>542784</v>
      </c>
      <c r="E12" s="61">
        <v>565870</v>
      </c>
      <c r="F12" s="61">
        <v>522939</v>
      </c>
      <c r="G12" s="301">
        <v>523600</v>
      </c>
      <c r="H12" s="62">
        <v>1.0009999999999999</v>
      </c>
      <c r="I12" s="63">
        <v>661</v>
      </c>
    </row>
    <row r="13" spans="1:9" ht="15" customHeight="1" x14ac:dyDescent="0.25">
      <c r="B13" s="60" t="s">
        <v>23</v>
      </c>
      <c r="C13" s="61">
        <v>4147381</v>
      </c>
      <c r="D13" s="61">
        <v>4186961</v>
      </c>
      <c r="E13" s="61">
        <v>4260767</v>
      </c>
      <c r="F13" s="61">
        <v>4278890</v>
      </c>
      <c r="G13" s="301">
        <v>4296956</v>
      </c>
      <c r="H13" s="62">
        <v>1.004</v>
      </c>
      <c r="I13" s="63">
        <v>18066</v>
      </c>
    </row>
    <row r="14" spans="1:9" ht="15" customHeight="1" x14ac:dyDescent="0.25">
      <c r="B14" s="60" t="s">
        <v>24</v>
      </c>
      <c r="C14" s="61">
        <v>1682</v>
      </c>
      <c r="D14" s="61">
        <v>83</v>
      </c>
      <c r="E14" s="61">
        <v>20</v>
      </c>
      <c r="F14" s="61">
        <v>10</v>
      </c>
      <c r="G14" s="301">
        <v>2</v>
      </c>
      <c r="H14" s="62">
        <v>0.2</v>
      </c>
      <c r="I14" s="63">
        <v>-8</v>
      </c>
    </row>
    <row r="15" spans="1:9" ht="15" customHeight="1" x14ac:dyDescent="0.25">
      <c r="B15" s="60" t="s">
        <v>25</v>
      </c>
      <c r="C15" s="61">
        <v>83</v>
      </c>
      <c r="D15" s="61">
        <v>65</v>
      </c>
      <c r="E15" s="61">
        <v>44</v>
      </c>
      <c r="F15" s="61">
        <v>71</v>
      </c>
      <c r="G15" s="301">
        <v>20</v>
      </c>
      <c r="H15" s="62">
        <v>0.28199999999999997</v>
      </c>
      <c r="I15" s="63">
        <v>-51</v>
      </c>
    </row>
    <row r="16" spans="1:9" ht="15" customHeight="1" x14ac:dyDescent="0.25">
      <c r="B16" s="60" t="s">
        <v>26</v>
      </c>
      <c r="C16" s="61">
        <v>821517</v>
      </c>
      <c r="D16" s="61">
        <v>472808</v>
      </c>
      <c r="E16" s="61">
        <v>28447</v>
      </c>
      <c r="F16" s="61">
        <v>21619</v>
      </c>
      <c r="G16" s="301">
        <v>20938</v>
      </c>
      <c r="H16" s="62">
        <v>0.96799999999999997</v>
      </c>
      <c r="I16" s="63">
        <v>-681</v>
      </c>
    </row>
    <row r="17" spans="2:9" ht="15" customHeight="1" x14ac:dyDescent="0.25">
      <c r="B17" s="64" t="s">
        <v>27</v>
      </c>
      <c r="C17" s="65">
        <v>181</v>
      </c>
      <c r="D17" s="65">
        <v>165</v>
      </c>
      <c r="E17" s="65">
        <v>126</v>
      </c>
      <c r="F17" s="65">
        <v>83</v>
      </c>
      <c r="G17" s="302">
        <v>60</v>
      </c>
      <c r="H17" s="66">
        <v>0.72299999999999998</v>
      </c>
      <c r="I17" s="67">
        <v>-23</v>
      </c>
    </row>
    <row r="18" spans="2:9" ht="15" customHeight="1" x14ac:dyDescent="0.25">
      <c r="B18" s="57" t="s">
        <v>28</v>
      </c>
      <c r="C18" s="58">
        <v>4</v>
      </c>
      <c r="D18" s="58">
        <v>4</v>
      </c>
      <c r="E18" s="58">
        <v>4</v>
      </c>
      <c r="F18" s="58">
        <v>4</v>
      </c>
      <c r="G18" s="303">
        <v>4</v>
      </c>
      <c r="H18" s="59">
        <v>1</v>
      </c>
      <c r="I18" s="58">
        <v>0</v>
      </c>
    </row>
  </sheetData>
  <hyperlinks>
    <hyperlink ref="B2" location="'Obsah'!A1" display="[zpět]" xr:uid="{FAF1A155-7E34-497D-B3F0-299478519DF1}"/>
  </hyperlink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C3E3-C3FB-43DB-91A0-65F196743412}">
  <sheetPr codeName="List43"/>
  <dimension ref="A1:H23"/>
  <sheetViews>
    <sheetView workbookViewId="0">
      <selection activeCell="G9" sqref="G9"/>
    </sheetView>
  </sheetViews>
  <sheetFormatPr defaultColWidth="9.140625" defaultRowHeight="13.5" x14ac:dyDescent="0.25"/>
  <cols>
    <col min="1" max="1" width="1.7109375" style="1" customWidth="1"/>
    <col min="2" max="2" width="27.140625" style="1" customWidth="1"/>
    <col min="3" max="5" width="15.7109375" style="1" customWidth="1"/>
    <col min="6" max="6" width="23.85546875" style="1" customWidth="1"/>
    <col min="7" max="7" width="15.7109375" style="1" customWidth="1"/>
    <col min="8" max="8" width="19.7109375" style="1" customWidth="1"/>
    <col min="9" max="16384" width="9.140625" style="1"/>
  </cols>
  <sheetData>
    <row r="1" spans="1:8" ht="5.0999999999999996" customHeight="1" x14ac:dyDescent="0.25">
      <c r="A1" s="21"/>
    </row>
    <row r="2" spans="1:8" ht="15" x14ac:dyDescent="0.25">
      <c r="B2" s="27" t="s">
        <v>398</v>
      </c>
    </row>
    <row r="3" spans="1:8" ht="5.0999999999999996" customHeight="1" x14ac:dyDescent="0.25">
      <c r="B3" s="27"/>
    </row>
    <row r="4" spans="1:8" x14ac:dyDescent="0.25">
      <c r="B4" s="289" t="s">
        <v>588</v>
      </c>
    </row>
    <row r="5" spans="1:8" ht="5.0999999999999996" customHeight="1" x14ac:dyDescent="0.25"/>
    <row r="6" spans="1:8" x14ac:dyDescent="0.25">
      <c r="B6" s="429" t="s">
        <v>30</v>
      </c>
      <c r="C6" s="433" t="s">
        <v>120</v>
      </c>
      <c r="D6" s="433"/>
      <c r="E6" s="433" t="s">
        <v>121</v>
      </c>
      <c r="F6" s="433"/>
      <c r="G6" s="433" t="s">
        <v>122</v>
      </c>
      <c r="H6" s="442"/>
    </row>
    <row r="7" spans="1:8" ht="14.25" thickBot="1" x14ac:dyDescent="0.3">
      <c r="B7" s="435"/>
      <c r="C7" s="434"/>
      <c r="D7" s="434"/>
      <c r="E7" s="434"/>
      <c r="F7" s="434"/>
      <c r="G7" s="434"/>
      <c r="H7" s="444"/>
    </row>
    <row r="8" spans="1:8" ht="14.25" thickBot="1" x14ac:dyDescent="0.3">
      <c r="B8" s="443"/>
      <c r="C8" s="165" t="s">
        <v>87</v>
      </c>
      <c r="D8" s="165" t="s">
        <v>151</v>
      </c>
      <c r="E8" s="165" t="s">
        <v>87</v>
      </c>
      <c r="F8" s="165" t="s">
        <v>151</v>
      </c>
      <c r="G8" s="165" t="s">
        <v>87</v>
      </c>
      <c r="H8" s="166" t="s">
        <v>151</v>
      </c>
    </row>
    <row r="9" spans="1:8" x14ac:dyDescent="0.25">
      <c r="B9" s="208">
        <v>2020</v>
      </c>
      <c r="C9" s="106">
        <v>2435.8000000000002</v>
      </c>
      <c r="D9" s="206">
        <v>0.27800000000000002</v>
      </c>
      <c r="E9" s="106">
        <v>5966.9</v>
      </c>
      <c r="F9" s="206">
        <v>0.68200000000000005</v>
      </c>
      <c r="G9" s="209">
        <v>352.1</v>
      </c>
      <c r="H9" s="207">
        <v>0.04</v>
      </c>
    </row>
    <row r="10" spans="1:8" x14ac:dyDescent="0.25">
      <c r="B10" s="201">
        <v>2021</v>
      </c>
      <c r="C10" s="111">
        <v>2396.3000000000002</v>
      </c>
      <c r="D10" s="203">
        <v>0.26700000000000002</v>
      </c>
      <c r="E10" s="111">
        <v>6267.8</v>
      </c>
      <c r="F10" s="203">
        <v>0.69699999999999995</v>
      </c>
      <c r="G10" s="193">
        <v>323.89999999999998</v>
      </c>
      <c r="H10" s="43">
        <v>3.5999999999999997E-2</v>
      </c>
    </row>
    <row r="11" spans="1:8" x14ac:dyDescent="0.25">
      <c r="B11" s="201">
        <v>2022</v>
      </c>
      <c r="C11" s="111">
        <v>4579.8</v>
      </c>
      <c r="D11" s="203">
        <v>0.33600000000000002</v>
      </c>
      <c r="E11" s="111">
        <v>8353.5</v>
      </c>
      <c r="F11" s="203">
        <v>0.61299999999999999</v>
      </c>
      <c r="G11" s="193">
        <v>696.5</v>
      </c>
      <c r="H11" s="43">
        <v>5.0999999999999997E-2</v>
      </c>
    </row>
    <row r="12" spans="1:8" x14ac:dyDescent="0.25">
      <c r="B12" s="201">
        <v>2023</v>
      </c>
      <c r="C12" s="111">
        <v>4973.76</v>
      </c>
      <c r="D12" s="203">
        <v>0.29699999999999999</v>
      </c>
      <c r="E12" s="111">
        <v>11125.874</v>
      </c>
      <c r="F12" s="203">
        <v>0.66500000000000004</v>
      </c>
      <c r="G12" s="194">
        <v>627.53200000000004</v>
      </c>
      <c r="H12" s="43">
        <v>3.7999999999999999E-2</v>
      </c>
    </row>
    <row r="13" spans="1:8" x14ac:dyDescent="0.25">
      <c r="B13" s="202">
        <v>2024</v>
      </c>
      <c r="C13" s="91">
        <v>5124.0129999999999</v>
      </c>
      <c r="D13" s="204">
        <v>0.317</v>
      </c>
      <c r="E13" s="91">
        <v>10399.572</v>
      </c>
      <c r="F13" s="204">
        <v>0.64300000000000002</v>
      </c>
      <c r="G13" s="199">
        <v>644.79100000000005</v>
      </c>
      <c r="H13" s="205">
        <v>0.04</v>
      </c>
    </row>
    <row r="14" spans="1:8" x14ac:dyDescent="0.25">
      <c r="B14" s="350">
        <v>2025</v>
      </c>
      <c r="C14" s="347">
        <v>6033.9920000000002</v>
      </c>
      <c r="D14" s="316">
        <v>0.311</v>
      </c>
      <c r="E14" s="347">
        <v>12581.217000000001</v>
      </c>
      <c r="F14" s="316">
        <v>0.64900000000000002</v>
      </c>
      <c r="G14" s="353">
        <v>778.60500000000002</v>
      </c>
      <c r="H14" s="316">
        <v>0.04</v>
      </c>
    </row>
    <row r="16" spans="1:8" x14ac:dyDescent="0.25">
      <c r="B16" s="309" t="s">
        <v>123</v>
      </c>
    </row>
    <row r="17" spans="3:8" x14ac:dyDescent="0.25">
      <c r="C17" s="4"/>
      <c r="H17" s="12"/>
    </row>
    <row r="18" spans="3:8" x14ac:dyDescent="0.25">
      <c r="C18" s="4"/>
    </row>
    <row r="19" spans="3:8" x14ac:dyDescent="0.25">
      <c r="C19" s="4"/>
      <c r="E19" s="12"/>
    </row>
    <row r="21" spans="3:8" x14ac:dyDescent="0.25">
      <c r="C21" s="4"/>
    </row>
    <row r="22" spans="3:8" x14ac:dyDescent="0.25">
      <c r="C22" s="4"/>
    </row>
    <row r="23" spans="3:8" x14ac:dyDescent="0.25">
      <c r="C23" s="4"/>
    </row>
  </sheetData>
  <mergeCells count="4">
    <mergeCell ref="B6:B8"/>
    <mergeCell ref="C6:D7"/>
    <mergeCell ref="E6:F7"/>
    <mergeCell ref="G6:H7"/>
  </mergeCells>
  <hyperlinks>
    <hyperlink ref="B2" location="'Obsah'!A1" display="[zpět]" xr:uid="{2BFA3804-CFF0-42B0-B151-9702CB619423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F088-ED91-4EC1-99BD-742976E605F5}">
  <sheetPr codeName="List44"/>
  <dimension ref="A1:L18"/>
  <sheetViews>
    <sheetView zoomScaleNormal="100" workbookViewId="0">
      <selection activeCell="J9" sqref="J9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10" width="15.7109375" style="1" customWidth="1"/>
    <col min="11" max="16384" width="9.140625" style="1"/>
  </cols>
  <sheetData>
    <row r="1" spans="1:12" ht="5.0999999999999996" customHeight="1" x14ac:dyDescent="0.25">
      <c r="A1" s="21"/>
    </row>
    <row r="2" spans="1:12" ht="15" x14ac:dyDescent="0.25">
      <c r="B2" s="27" t="s">
        <v>398</v>
      </c>
    </row>
    <row r="3" spans="1:12" ht="5.0999999999999996" customHeight="1" x14ac:dyDescent="0.25">
      <c r="B3" s="27"/>
    </row>
    <row r="4" spans="1:12" x14ac:dyDescent="0.25">
      <c r="B4" s="289" t="s">
        <v>589</v>
      </c>
    </row>
    <row r="5" spans="1:12" ht="5.0999999999999996" customHeight="1" x14ac:dyDescent="0.25"/>
    <row r="6" spans="1:12" ht="14.25" thickBot="1" x14ac:dyDescent="0.3">
      <c r="B6" s="429" t="s">
        <v>0</v>
      </c>
      <c r="C6" s="431" t="s">
        <v>118</v>
      </c>
      <c r="D6" s="431"/>
      <c r="E6" s="431"/>
      <c r="F6" s="431"/>
      <c r="G6" s="431" t="s">
        <v>124</v>
      </c>
      <c r="H6" s="431"/>
      <c r="I6" s="431"/>
      <c r="J6" s="432"/>
    </row>
    <row r="7" spans="1:12" ht="14.25" thickBot="1" x14ac:dyDescent="0.3">
      <c r="B7" s="435"/>
      <c r="C7" s="431" t="s">
        <v>125</v>
      </c>
      <c r="D7" s="431"/>
      <c r="E7" s="431" t="s">
        <v>312</v>
      </c>
      <c r="F7" s="431"/>
      <c r="G7" s="431" t="s">
        <v>126</v>
      </c>
      <c r="H7" s="431"/>
      <c r="I7" s="431" t="s">
        <v>313</v>
      </c>
      <c r="J7" s="432"/>
    </row>
    <row r="8" spans="1:12" ht="14.25" thickBot="1" x14ac:dyDescent="0.3">
      <c r="B8" s="443"/>
      <c r="C8" s="165" t="s">
        <v>87</v>
      </c>
      <c r="D8" s="165" t="s">
        <v>151</v>
      </c>
      <c r="E8" s="165" t="s">
        <v>87</v>
      </c>
      <c r="F8" s="165" t="s">
        <v>151</v>
      </c>
      <c r="G8" s="165" t="s">
        <v>87</v>
      </c>
      <c r="H8" s="165" t="s">
        <v>151</v>
      </c>
      <c r="I8" s="165" t="s">
        <v>87</v>
      </c>
      <c r="J8" s="166" t="s">
        <v>151</v>
      </c>
    </row>
    <row r="9" spans="1:12" x14ac:dyDescent="0.25">
      <c r="B9" s="36" t="s">
        <v>222</v>
      </c>
      <c r="C9" s="107">
        <v>16052.257</v>
      </c>
      <c r="D9" s="82">
        <v>0.63400000000000001</v>
      </c>
      <c r="E9" s="311">
        <v>16654.536</v>
      </c>
      <c r="F9" s="409">
        <v>0.65600000000000003</v>
      </c>
      <c r="G9" s="107">
        <v>3227.8330000000001</v>
      </c>
      <c r="H9" s="82">
        <v>0.63</v>
      </c>
      <c r="I9" s="311">
        <v>3709.587</v>
      </c>
      <c r="J9" s="412">
        <v>0.61499999999999999</v>
      </c>
      <c r="L9" s="9"/>
    </row>
    <row r="10" spans="1:12" x14ac:dyDescent="0.25">
      <c r="B10" s="39" t="s">
        <v>127</v>
      </c>
      <c r="C10" s="89">
        <v>7059.8109999999997</v>
      </c>
      <c r="D10" s="86">
        <v>0.27900000000000003</v>
      </c>
      <c r="E10" s="314">
        <v>5969.3689999999997</v>
      </c>
      <c r="F10" s="410">
        <v>0.23499999999999999</v>
      </c>
      <c r="G10" s="89">
        <v>1520.348</v>
      </c>
      <c r="H10" s="86">
        <v>0.29699999999999999</v>
      </c>
      <c r="I10" s="314">
        <v>1680.2950000000001</v>
      </c>
      <c r="J10" s="413">
        <v>0.27800000000000002</v>
      </c>
      <c r="L10" s="9"/>
    </row>
    <row r="11" spans="1:12" x14ac:dyDescent="0.25">
      <c r="B11" s="39" t="s">
        <v>77</v>
      </c>
      <c r="C11" s="89">
        <v>344.91</v>
      </c>
      <c r="D11" s="86">
        <v>1.4E-2</v>
      </c>
      <c r="E11" s="314">
        <v>439.39</v>
      </c>
      <c r="F11" s="410">
        <v>1.7000000000000001E-2</v>
      </c>
      <c r="G11" s="89">
        <v>72.733000000000004</v>
      </c>
      <c r="H11" s="86">
        <v>1.4E-2</v>
      </c>
      <c r="I11" s="314">
        <v>125.758</v>
      </c>
      <c r="J11" s="413">
        <v>2.1000000000000001E-2</v>
      </c>
      <c r="L11" s="9"/>
    </row>
    <row r="12" spans="1:12" ht="15" x14ac:dyDescent="0.25">
      <c r="B12" s="39" t="s">
        <v>644</v>
      </c>
      <c r="C12" s="89">
        <v>78.650999999999996</v>
      </c>
      <c r="D12" s="86">
        <v>3.0000000000000001E-3</v>
      </c>
      <c r="E12" s="314">
        <v>58.441000000000003</v>
      </c>
      <c r="F12" s="410">
        <v>2E-3</v>
      </c>
      <c r="G12" s="89">
        <v>3.532</v>
      </c>
      <c r="H12" s="86">
        <v>1E-3</v>
      </c>
      <c r="I12" s="314">
        <v>3.653</v>
      </c>
      <c r="J12" s="413">
        <v>1E-3</v>
      </c>
      <c r="L12" s="9"/>
    </row>
    <row r="13" spans="1:12" ht="15" x14ac:dyDescent="0.25">
      <c r="B13" s="44" t="s">
        <v>645</v>
      </c>
      <c r="C13" s="91">
        <v>112.381</v>
      </c>
      <c r="D13" s="92">
        <v>4.0000000000000001E-3</v>
      </c>
      <c r="E13" s="297">
        <v>93.522000000000006</v>
      </c>
      <c r="F13" s="411">
        <v>4.0000000000000001E-3</v>
      </c>
      <c r="G13" s="91">
        <v>6.4210000000000003</v>
      </c>
      <c r="H13" s="92">
        <v>1E-3</v>
      </c>
      <c r="I13" s="297">
        <v>4.8490000000000002</v>
      </c>
      <c r="J13" s="414">
        <v>1E-3</v>
      </c>
      <c r="L13" s="9"/>
    </row>
    <row r="14" spans="1:12" x14ac:dyDescent="0.25">
      <c r="B14" s="31" t="s">
        <v>12</v>
      </c>
      <c r="C14" s="79">
        <v>249.82</v>
      </c>
      <c r="D14" s="169">
        <v>0.01</v>
      </c>
      <c r="E14" s="347">
        <v>183.37299999999999</v>
      </c>
      <c r="F14" s="312">
        <v>7.0000000000000001E-3</v>
      </c>
      <c r="G14" s="79">
        <v>44.317</v>
      </c>
      <c r="H14" s="169">
        <v>8.9999999999999993E-3</v>
      </c>
      <c r="I14" s="347">
        <v>33.283999999999999</v>
      </c>
      <c r="J14" s="312">
        <v>6.0000000000000001E-3</v>
      </c>
      <c r="L14" s="9"/>
    </row>
    <row r="16" spans="1:12" ht="15" x14ac:dyDescent="0.25">
      <c r="B16" s="308" t="s">
        <v>646</v>
      </c>
    </row>
    <row r="17" spans="2:2" ht="15" x14ac:dyDescent="0.25">
      <c r="B17" s="309" t="s">
        <v>647</v>
      </c>
    </row>
    <row r="18" spans="2:2" x14ac:dyDescent="0.25">
      <c r="B18" s="309" t="s">
        <v>727</v>
      </c>
    </row>
  </sheetData>
  <mergeCells count="7">
    <mergeCell ref="B6:B8"/>
    <mergeCell ref="C6:F6"/>
    <mergeCell ref="G6:J6"/>
    <mergeCell ref="C7:D7"/>
    <mergeCell ref="E7:F7"/>
    <mergeCell ref="G7:H7"/>
    <mergeCell ref="I7:J7"/>
  </mergeCells>
  <hyperlinks>
    <hyperlink ref="B2" location="'Obsah'!A1" display="[zpět]" xr:uid="{D9730A08-7095-4581-8427-1D5C77421E95}"/>
  </hyperlink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D325-1665-4112-9DB1-50D5511F6951}">
  <sheetPr codeName="List45"/>
  <dimension ref="A1:J19"/>
  <sheetViews>
    <sheetView workbookViewId="0">
      <selection activeCell="D24" sqref="D24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10" width="15.7109375" style="1" customWidth="1"/>
    <col min="11" max="16384" width="9.140625" style="1"/>
  </cols>
  <sheetData>
    <row r="1" spans="1:10" ht="5.0999999999999996" customHeight="1" x14ac:dyDescent="0.25">
      <c r="A1" s="21"/>
    </row>
    <row r="2" spans="1:10" ht="15" x14ac:dyDescent="0.25">
      <c r="B2" s="27" t="s">
        <v>398</v>
      </c>
    </row>
    <row r="3" spans="1:10" ht="5.0999999999999996" customHeight="1" x14ac:dyDescent="0.25">
      <c r="B3" s="27"/>
    </row>
    <row r="4" spans="1:10" x14ac:dyDescent="0.25">
      <c r="B4" s="289" t="s">
        <v>590</v>
      </c>
    </row>
    <row r="5" spans="1:10" ht="5.0999999999999996" customHeight="1" x14ac:dyDescent="0.25"/>
    <row r="6" spans="1:10" ht="14.25" thickBot="1" x14ac:dyDescent="0.3">
      <c r="B6" s="429" t="s">
        <v>0</v>
      </c>
      <c r="C6" s="431" t="s">
        <v>118</v>
      </c>
      <c r="D6" s="431"/>
      <c r="E6" s="431"/>
      <c r="F6" s="431"/>
      <c r="G6" s="431" t="s">
        <v>119</v>
      </c>
      <c r="H6" s="431"/>
      <c r="I6" s="431"/>
      <c r="J6" s="432"/>
    </row>
    <row r="7" spans="1:10" ht="14.25" thickBot="1" x14ac:dyDescent="0.3">
      <c r="B7" s="435"/>
      <c r="C7" s="431" t="s">
        <v>125</v>
      </c>
      <c r="D7" s="431"/>
      <c r="E7" s="431" t="s">
        <v>312</v>
      </c>
      <c r="F7" s="431"/>
      <c r="G7" s="431" t="s">
        <v>126</v>
      </c>
      <c r="H7" s="431"/>
      <c r="I7" s="431" t="s">
        <v>313</v>
      </c>
      <c r="J7" s="432"/>
    </row>
    <row r="8" spans="1:10" ht="14.25" thickBot="1" x14ac:dyDescent="0.3">
      <c r="B8" s="443"/>
      <c r="C8" s="165" t="s">
        <v>87</v>
      </c>
      <c r="D8" s="165" t="s">
        <v>151</v>
      </c>
      <c r="E8" s="165" t="s">
        <v>87</v>
      </c>
      <c r="F8" s="165" t="s">
        <v>151</v>
      </c>
      <c r="G8" s="165" t="s">
        <v>87</v>
      </c>
      <c r="H8" s="165" t="s">
        <v>151</v>
      </c>
      <c r="I8" s="165" t="s">
        <v>87</v>
      </c>
      <c r="J8" s="166" t="s">
        <v>151</v>
      </c>
    </row>
    <row r="9" spans="1:10" x14ac:dyDescent="0.25">
      <c r="B9" s="36" t="s">
        <v>128</v>
      </c>
      <c r="C9" s="107">
        <v>785.08900000000006</v>
      </c>
      <c r="D9" s="162">
        <v>3.1E-2</v>
      </c>
      <c r="E9" s="311">
        <v>808.28300000000002</v>
      </c>
      <c r="F9" s="418">
        <v>3.2000000000000001E-2</v>
      </c>
      <c r="G9" s="107">
        <v>58.707999999999998</v>
      </c>
      <c r="H9" s="162">
        <v>1.0999999999999999E-2</v>
      </c>
      <c r="I9" s="311">
        <v>60.75</v>
      </c>
      <c r="J9" s="422">
        <v>0.01</v>
      </c>
    </row>
    <row r="10" spans="1:10" ht="14.25" customHeight="1" x14ac:dyDescent="0.25">
      <c r="B10" s="39" t="s">
        <v>129</v>
      </c>
      <c r="C10" s="89">
        <v>6934.4660000000003</v>
      </c>
      <c r="D10" s="416">
        <v>0.27400000000000002</v>
      </c>
      <c r="E10" s="314">
        <v>6810.3770000000004</v>
      </c>
      <c r="F10" s="419">
        <v>0.26800000000000002</v>
      </c>
      <c r="G10" s="89">
        <v>4223.4059999999999</v>
      </c>
      <c r="H10" s="416">
        <v>0.82399999999999995</v>
      </c>
      <c r="I10" s="314">
        <v>5188.2860000000001</v>
      </c>
      <c r="J10" s="423">
        <v>0.86</v>
      </c>
    </row>
    <row r="11" spans="1:10" x14ac:dyDescent="0.25">
      <c r="B11" s="39" t="s">
        <v>130</v>
      </c>
      <c r="C11" s="89">
        <v>669.61599999999999</v>
      </c>
      <c r="D11" s="416">
        <v>2.5999999999999999E-2</v>
      </c>
      <c r="E11" s="314">
        <v>659.98699999999997</v>
      </c>
      <c r="F11" s="419">
        <v>2.5999999999999999E-2</v>
      </c>
      <c r="G11" s="89">
        <v>317.339</v>
      </c>
      <c r="H11" s="416">
        <v>6.2E-2</v>
      </c>
      <c r="I11" s="314">
        <v>300.32</v>
      </c>
      <c r="J11" s="423">
        <v>0.05</v>
      </c>
    </row>
    <row r="12" spans="1:10" x14ac:dyDescent="0.25">
      <c r="B12" s="39" t="s">
        <v>131</v>
      </c>
      <c r="C12" s="89">
        <v>295.29000000000002</v>
      </c>
      <c r="D12" s="416">
        <v>1.2E-2</v>
      </c>
      <c r="E12" s="314">
        <v>22.353000000000002</v>
      </c>
      <c r="F12" s="419">
        <v>1E-3</v>
      </c>
      <c r="G12" s="89">
        <v>1.4550000000000001</v>
      </c>
      <c r="H12" s="416">
        <v>0</v>
      </c>
      <c r="I12" s="314">
        <v>0.748</v>
      </c>
      <c r="J12" s="423">
        <v>0</v>
      </c>
    </row>
    <row r="13" spans="1:10" x14ac:dyDescent="0.25">
      <c r="B13" s="39" t="s">
        <v>132</v>
      </c>
      <c r="C13" s="89">
        <v>450.04899999999998</v>
      </c>
      <c r="D13" s="416">
        <v>1.7999999999999999E-2</v>
      </c>
      <c r="E13" s="314">
        <v>636.75699999999995</v>
      </c>
      <c r="F13" s="419">
        <v>2.5000000000000001E-2</v>
      </c>
      <c r="G13" s="89">
        <v>70.028000000000006</v>
      </c>
      <c r="H13" s="416">
        <v>1.4E-2</v>
      </c>
      <c r="I13" s="314">
        <v>79.698999999999998</v>
      </c>
      <c r="J13" s="423">
        <v>1.2999999999999999E-2</v>
      </c>
    </row>
    <row r="14" spans="1:10" x14ac:dyDescent="0.25">
      <c r="B14" s="39" t="s">
        <v>133</v>
      </c>
      <c r="C14" s="89">
        <v>433.80500000000001</v>
      </c>
      <c r="D14" s="416">
        <v>1.7000000000000001E-2</v>
      </c>
      <c r="E14" s="314">
        <v>773.71</v>
      </c>
      <c r="F14" s="419">
        <v>0.03</v>
      </c>
      <c r="G14" s="89">
        <v>40.005000000000003</v>
      </c>
      <c r="H14" s="416">
        <v>8.0000000000000002E-3</v>
      </c>
      <c r="I14" s="314">
        <v>71.317999999999998</v>
      </c>
      <c r="J14" s="423">
        <v>1.2E-2</v>
      </c>
    </row>
    <row r="15" spans="1:10" x14ac:dyDescent="0.25">
      <c r="B15" s="44" t="s">
        <v>134</v>
      </c>
      <c r="C15" s="91">
        <v>3463.3760000000002</v>
      </c>
      <c r="D15" s="163">
        <v>0.13700000000000001</v>
      </c>
      <c r="E15" s="297">
        <v>3098.098</v>
      </c>
      <c r="F15" s="420">
        <v>0.122</v>
      </c>
      <c r="G15" s="91">
        <v>397.89600000000002</v>
      </c>
      <c r="H15" s="163">
        <v>7.8E-2</v>
      </c>
      <c r="I15" s="297">
        <v>319.43799999999999</v>
      </c>
      <c r="J15" s="424">
        <v>5.2999999999999999E-2</v>
      </c>
    </row>
    <row r="16" spans="1:10" x14ac:dyDescent="0.25">
      <c r="B16" s="31" t="s">
        <v>135</v>
      </c>
      <c r="C16" s="79">
        <v>2.5209999999999999</v>
      </c>
      <c r="D16" s="417">
        <v>0</v>
      </c>
      <c r="E16" s="347">
        <v>0.60099999999999998</v>
      </c>
      <c r="F16" s="421">
        <v>0</v>
      </c>
      <c r="G16" s="79">
        <v>2.9540000000000002</v>
      </c>
      <c r="H16" s="417">
        <v>1E-3</v>
      </c>
      <c r="I16" s="347">
        <v>1.407</v>
      </c>
      <c r="J16" s="421">
        <v>0</v>
      </c>
    </row>
    <row r="18" spans="2:8" x14ac:dyDescent="0.25">
      <c r="B18" s="309" t="s">
        <v>136</v>
      </c>
      <c r="E18" s="4"/>
      <c r="F18" s="4"/>
      <c r="G18" s="19"/>
      <c r="H18" s="19"/>
    </row>
    <row r="19" spans="2:8" x14ac:dyDescent="0.25">
      <c r="E19" s="4"/>
      <c r="F19" s="4"/>
      <c r="G19" s="19"/>
      <c r="H19" s="19"/>
    </row>
  </sheetData>
  <mergeCells count="7">
    <mergeCell ref="B6:B8"/>
    <mergeCell ref="C6:F6"/>
    <mergeCell ref="G6:J6"/>
    <mergeCell ref="C7:D7"/>
    <mergeCell ref="E7:F7"/>
    <mergeCell ref="G7:H7"/>
    <mergeCell ref="I7:J7"/>
  </mergeCells>
  <hyperlinks>
    <hyperlink ref="B2" location="'Obsah'!A1" display="[zpět]" xr:uid="{4271C60F-FF0D-4DAD-A7B6-ED676710CE3E}"/>
  </hyperlink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4843-86F5-4C38-B02C-7EC3F23AEE09}">
  <sheetPr codeName="List46"/>
  <dimension ref="A1:J10"/>
  <sheetViews>
    <sheetView workbookViewId="0">
      <selection activeCell="J10" sqref="J10"/>
    </sheetView>
  </sheetViews>
  <sheetFormatPr defaultRowHeight="13.5" x14ac:dyDescent="0.25"/>
  <cols>
    <col min="1" max="1" width="1.7109375" style="1" customWidth="1"/>
    <col min="2" max="2" width="10.85546875" style="1" customWidth="1"/>
    <col min="3" max="16384" width="9.140625" style="1"/>
  </cols>
  <sheetData>
    <row r="1" spans="1:10" ht="5.0999999999999996" customHeight="1" x14ac:dyDescent="0.25">
      <c r="A1" s="21"/>
    </row>
    <row r="2" spans="1:10" ht="15" x14ac:dyDescent="0.25">
      <c r="B2" s="27" t="s">
        <v>398</v>
      </c>
    </row>
    <row r="3" spans="1:10" ht="5.0999999999999996" customHeight="1" x14ac:dyDescent="0.25">
      <c r="B3" s="27"/>
    </row>
    <row r="4" spans="1:10" x14ac:dyDescent="0.25">
      <c r="B4" s="291" t="s">
        <v>591</v>
      </c>
    </row>
    <row r="5" spans="1:10" ht="5.0999999999999996" customHeight="1" x14ac:dyDescent="0.25"/>
    <row r="6" spans="1:10" ht="15.75" customHeight="1" thickBot="1" x14ac:dyDescent="0.3">
      <c r="B6" s="429" t="s">
        <v>364</v>
      </c>
      <c r="C6" s="431" t="s">
        <v>361</v>
      </c>
      <c r="D6" s="431"/>
      <c r="E6" s="431" t="s">
        <v>362</v>
      </c>
      <c r="F6" s="431"/>
      <c r="G6" s="431" t="s">
        <v>363</v>
      </c>
      <c r="H6" s="431"/>
      <c r="I6" s="431" t="s">
        <v>29</v>
      </c>
      <c r="J6" s="432"/>
    </row>
    <row r="7" spans="1:10" ht="14.25" thickBot="1" x14ac:dyDescent="0.3">
      <c r="B7" s="441"/>
      <c r="C7" s="165">
        <v>2024</v>
      </c>
      <c r="D7" s="165">
        <v>2025</v>
      </c>
      <c r="E7" s="165">
        <v>2024</v>
      </c>
      <c r="F7" s="165">
        <v>2025</v>
      </c>
      <c r="G7" s="165">
        <v>2024</v>
      </c>
      <c r="H7" s="165">
        <v>2025</v>
      </c>
      <c r="I7" s="165">
        <v>2024</v>
      </c>
      <c r="J7" s="166">
        <v>2025</v>
      </c>
    </row>
    <row r="8" spans="1:10" x14ac:dyDescent="0.25">
      <c r="B8" s="36" t="s">
        <v>137</v>
      </c>
      <c r="C8" s="354">
        <v>250</v>
      </c>
      <c r="D8" s="355">
        <v>509</v>
      </c>
      <c r="E8" s="354">
        <v>39</v>
      </c>
      <c r="F8" s="355">
        <v>15</v>
      </c>
      <c r="G8" s="354">
        <v>373</v>
      </c>
      <c r="H8" s="355">
        <v>549</v>
      </c>
      <c r="I8" s="209">
        <f>SUM(C8,E8,G8)</f>
        <v>662</v>
      </c>
      <c r="J8" s="358">
        <v>1073</v>
      </c>
    </row>
    <row r="9" spans="1:10" x14ac:dyDescent="0.25">
      <c r="B9" s="44" t="s">
        <v>138</v>
      </c>
      <c r="C9" s="197">
        <v>107</v>
      </c>
      <c r="D9" s="356">
        <v>78</v>
      </c>
      <c r="E9" s="197">
        <v>40</v>
      </c>
      <c r="F9" s="356">
        <v>40</v>
      </c>
      <c r="G9" s="197">
        <v>375</v>
      </c>
      <c r="H9" s="356">
        <v>1004</v>
      </c>
      <c r="I9" s="198">
        <f t="shared" ref="I9" si="0">SUM(C9,E9,G9)</f>
        <v>522</v>
      </c>
      <c r="J9" s="341">
        <v>1122</v>
      </c>
    </row>
    <row r="10" spans="1:10" x14ac:dyDescent="0.25">
      <c r="B10" s="170" t="s">
        <v>29</v>
      </c>
      <c r="C10" s="210">
        <v>357</v>
      </c>
      <c r="D10" s="357">
        <v>587</v>
      </c>
      <c r="E10" s="210">
        <v>79</v>
      </c>
      <c r="F10" s="357">
        <v>55</v>
      </c>
      <c r="G10" s="210">
        <v>748</v>
      </c>
      <c r="H10" s="357">
        <v>1553</v>
      </c>
      <c r="I10" s="210">
        <v>1184</v>
      </c>
      <c r="J10" s="357">
        <v>2195</v>
      </c>
    </row>
  </sheetData>
  <mergeCells count="5">
    <mergeCell ref="B6:B7"/>
    <mergeCell ref="C6:D6"/>
    <mergeCell ref="E6:F6"/>
    <mergeCell ref="G6:H6"/>
    <mergeCell ref="I6:J6"/>
  </mergeCells>
  <hyperlinks>
    <hyperlink ref="B2" location="'Obsah'!A1" display="[zpět]" xr:uid="{5CE87368-3749-4017-86C9-84E9B769ED62}"/>
  </hyperlink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2238-CA1F-4973-98E4-6433DACC3B93}">
  <sheetPr codeName="List49"/>
  <dimension ref="A1:H14"/>
  <sheetViews>
    <sheetView workbookViewId="0">
      <selection activeCell="C14" sqref="C14"/>
    </sheetView>
  </sheetViews>
  <sheetFormatPr defaultColWidth="9.140625" defaultRowHeight="13.5" x14ac:dyDescent="0.25"/>
  <cols>
    <col min="1" max="1" width="1.7109375" style="1" customWidth="1"/>
    <col min="2" max="2" width="30.7109375" style="1" customWidth="1"/>
    <col min="3" max="6" width="22.7109375" style="1" customWidth="1"/>
    <col min="7" max="7" width="9.140625" style="1"/>
    <col min="8" max="8" width="10.42578125" style="1" bestFit="1" customWidth="1"/>
    <col min="9" max="16384" width="9.140625" style="1"/>
  </cols>
  <sheetData>
    <row r="1" spans="1:8" ht="5.0999999999999996" customHeight="1" x14ac:dyDescent="0.25">
      <c r="A1" s="21"/>
    </row>
    <row r="2" spans="1:8" ht="15" x14ac:dyDescent="0.25">
      <c r="B2" s="27" t="s">
        <v>398</v>
      </c>
    </row>
    <row r="3" spans="1:8" ht="5.0999999999999996" customHeight="1" x14ac:dyDescent="0.25">
      <c r="B3" s="27"/>
    </row>
    <row r="4" spans="1:8" x14ac:dyDescent="0.25">
      <c r="B4" s="289" t="s">
        <v>712</v>
      </c>
    </row>
    <row r="5" spans="1:8" ht="5.0999999999999996" customHeight="1" x14ac:dyDescent="0.25"/>
    <row r="6" spans="1:8" ht="27" x14ac:dyDescent="0.25">
      <c r="B6" s="136" t="s">
        <v>139</v>
      </c>
      <c r="C6" s="34" t="s">
        <v>140</v>
      </c>
      <c r="D6" s="34" t="s">
        <v>141</v>
      </c>
      <c r="E6" s="34" t="s">
        <v>142</v>
      </c>
      <c r="F6" s="35" t="s">
        <v>29</v>
      </c>
    </row>
    <row r="7" spans="1:8" x14ac:dyDescent="0.25">
      <c r="B7" s="95" t="s">
        <v>143</v>
      </c>
      <c r="C7" s="106">
        <v>331710.01020000002</v>
      </c>
      <c r="D7" s="106">
        <v>1.2999999999999999E-3</v>
      </c>
      <c r="E7" s="107">
        <v>0</v>
      </c>
      <c r="F7" s="211">
        <f t="shared" ref="F7:F13" si="0">SUM(C7:E7)</f>
        <v>331710.01150000002</v>
      </c>
      <c r="H7" s="4"/>
    </row>
    <row r="8" spans="1:8" x14ac:dyDescent="0.25">
      <c r="B8" s="39" t="s">
        <v>144</v>
      </c>
      <c r="C8" s="111">
        <v>117114.3222</v>
      </c>
      <c r="D8" s="89">
        <v>0</v>
      </c>
      <c r="E8" s="89">
        <v>0</v>
      </c>
      <c r="F8" s="212">
        <f t="shared" si="0"/>
        <v>117114.3222</v>
      </c>
    </row>
    <row r="9" spans="1:8" x14ac:dyDescent="0.25">
      <c r="B9" s="39" t="s">
        <v>145</v>
      </c>
      <c r="C9" s="89">
        <v>0</v>
      </c>
      <c r="D9" s="111">
        <v>1.2999999999999999E-3</v>
      </c>
      <c r="E9" s="111">
        <v>9.8686000000000007</v>
      </c>
      <c r="F9" s="212">
        <f t="shared" si="0"/>
        <v>9.8699000000000012</v>
      </c>
    </row>
    <row r="10" spans="1:8" x14ac:dyDescent="0.25">
      <c r="B10" s="39" t="s">
        <v>146</v>
      </c>
      <c r="C10" s="89">
        <v>0</v>
      </c>
      <c r="D10" s="89">
        <v>0</v>
      </c>
      <c r="E10" s="111">
        <v>2.3607999999999998</v>
      </c>
      <c r="F10" s="212">
        <f t="shared" si="0"/>
        <v>2.3607999999999998</v>
      </c>
    </row>
    <row r="11" spans="1:8" x14ac:dyDescent="0.25">
      <c r="B11" s="39" t="s">
        <v>147</v>
      </c>
      <c r="C11" s="89">
        <v>0</v>
      </c>
      <c r="D11" s="89">
        <v>0</v>
      </c>
      <c r="E11" s="111">
        <v>136.59129999999999</v>
      </c>
      <c r="F11" s="212">
        <f t="shared" si="0"/>
        <v>136.59129999999999</v>
      </c>
    </row>
    <row r="12" spans="1:8" x14ac:dyDescent="0.25">
      <c r="B12" s="39" t="s">
        <v>148</v>
      </c>
      <c r="C12" s="89">
        <v>0</v>
      </c>
      <c r="D12" s="89">
        <v>0</v>
      </c>
      <c r="E12" s="111">
        <v>2.8035000000000001</v>
      </c>
      <c r="F12" s="212">
        <f t="shared" si="0"/>
        <v>2.8035000000000001</v>
      </c>
    </row>
    <row r="13" spans="1:8" x14ac:dyDescent="0.25">
      <c r="B13" s="44" t="s">
        <v>149</v>
      </c>
      <c r="C13" s="91">
        <v>0</v>
      </c>
      <c r="D13" s="91">
        <v>0</v>
      </c>
      <c r="E13" s="115">
        <v>9.7166999999999994</v>
      </c>
      <c r="F13" s="213">
        <f t="shared" si="0"/>
        <v>9.7166999999999994</v>
      </c>
    </row>
    <row r="14" spans="1:8" x14ac:dyDescent="0.25">
      <c r="B14" s="170" t="s">
        <v>29</v>
      </c>
      <c r="C14" s="171">
        <v>448824.33240000001</v>
      </c>
      <c r="D14" s="171">
        <v>2.5999999999999999E-3</v>
      </c>
      <c r="E14" s="171">
        <v>161.3409</v>
      </c>
      <c r="F14" s="171">
        <v>448985.67589999997</v>
      </c>
    </row>
  </sheetData>
  <hyperlinks>
    <hyperlink ref="B2" location="'Obsah'!A1" display="[zpět]" xr:uid="{C26F863A-7801-4808-8CC9-881B23EFC1F2}"/>
  </hyperlink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DAFE-19B3-43EB-8351-6DFCA97BD97F}">
  <sheetPr codeName="List50"/>
  <dimension ref="A1:G10"/>
  <sheetViews>
    <sheetView zoomScaleNormal="100" workbookViewId="0">
      <selection activeCell="F20" sqref="F20"/>
    </sheetView>
  </sheetViews>
  <sheetFormatPr defaultRowHeight="13.5" x14ac:dyDescent="0.25"/>
  <cols>
    <col min="1" max="1" width="1.7109375" style="1" customWidth="1"/>
    <col min="2" max="2" width="48.42578125" style="1" customWidth="1"/>
    <col min="3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592</v>
      </c>
    </row>
    <row r="5" spans="1:7" ht="5.0999999999999996" customHeight="1" x14ac:dyDescent="0.25"/>
    <row r="6" spans="1:7" ht="14.25" thickBot="1" x14ac:dyDescent="0.3">
      <c r="B6" s="272"/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95" t="s">
        <v>365</v>
      </c>
      <c r="C7" s="183">
        <v>15714</v>
      </c>
      <c r="D7" s="183">
        <v>15523</v>
      </c>
      <c r="E7" s="55">
        <v>14923</v>
      </c>
      <c r="F7" s="55">
        <v>14605</v>
      </c>
      <c r="G7" s="358">
        <v>14614</v>
      </c>
    </row>
    <row r="8" spans="1:7" x14ac:dyDescent="0.25">
      <c r="B8" s="39" t="s">
        <v>648</v>
      </c>
      <c r="C8" s="179">
        <v>15623</v>
      </c>
      <c r="D8" s="179">
        <v>15103</v>
      </c>
      <c r="E8" s="51">
        <v>14923</v>
      </c>
      <c r="F8" s="51">
        <v>14614</v>
      </c>
      <c r="G8" s="340">
        <v>14614</v>
      </c>
    </row>
    <row r="9" spans="1:7" x14ac:dyDescent="0.25">
      <c r="B9" s="44" t="s">
        <v>366</v>
      </c>
      <c r="C9" s="181">
        <v>14749</v>
      </c>
      <c r="D9" s="181">
        <v>14122</v>
      </c>
      <c r="E9" s="53">
        <v>13880</v>
      </c>
      <c r="F9" s="53">
        <v>13653</v>
      </c>
      <c r="G9" s="341">
        <v>13897</v>
      </c>
    </row>
    <row r="10" spans="1:7" x14ac:dyDescent="0.25">
      <c r="B10" s="31" t="s">
        <v>367</v>
      </c>
      <c r="C10" s="214">
        <v>0.94399999999999995</v>
      </c>
      <c r="D10" s="214">
        <v>0.93500000000000005</v>
      </c>
      <c r="E10" s="214">
        <v>0.93</v>
      </c>
      <c r="F10" s="214">
        <v>0.93400000000000005</v>
      </c>
      <c r="G10" s="359">
        <v>0.95099999999999996</v>
      </c>
    </row>
  </sheetData>
  <hyperlinks>
    <hyperlink ref="B2" location="'Obsah'!A1" display="[zpět]" xr:uid="{6D033F78-3BD6-4596-BF6A-83BF3EE6E066}"/>
  </hyperlink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C17C-2529-421E-BCBC-96F0ED45D873}">
  <sheetPr codeName="List51"/>
  <dimension ref="A1:G12"/>
  <sheetViews>
    <sheetView workbookViewId="0">
      <selection activeCell="F10" sqref="F10"/>
    </sheetView>
  </sheetViews>
  <sheetFormatPr defaultRowHeight="13.5" x14ac:dyDescent="0.25"/>
  <cols>
    <col min="1" max="1" width="1.7109375" style="1" customWidth="1"/>
    <col min="2" max="2" width="32.7109375" style="1" customWidth="1"/>
    <col min="3" max="3" width="9.140625" style="1"/>
    <col min="4" max="4" width="10" style="1" bestFit="1" customWidth="1"/>
    <col min="5" max="5" width="9.140625" style="1"/>
    <col min="6" max="6" width="11.28515625" style="1" bestFit="1" customWidth="1"/>
    <col min="7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593</v>
      </c>
    </row>
    <row r="5" spans="1:7" ht="5.0999999999999996" customHeight="1" x14ac:dyDescent="0.25"/>
    <row r="6" spans="1:7" ht="14.25" thickBot="1" x14ac:dyDescent="0.3">
      <c r="B6" s="445" t="s">
        <v>150</v>
      </c>
      <c r="C6" s="431">
        <v>2024</v>
      </c>
      <c r="D6" s="431"/>
      <c r="E6" s="431">
        <v>2025</v>
      </c>
      <c r="F6" s="432"/>
    </row>
    <row r="7" spans="1:7" ht="14.25" thickBot="1" x14ac:dyDescent="0.3">
      <c r="B7" s="446"/>
      <c r="C7" s="165" t="s">
        <v>86</v>
      </c>
      <c r="D7" s="165" t="s">
        <v>151</v>
      </c>
      <c r="E7" s="165" t="s">
        <v>86</v>
      </c>
      <c r="F7" s="166" t="s">
        <v>151</v>
      </c>
    </row>
    <row r="8" spans="1:7" x14ac:dyDescent="0.25">
      <c r="B8" s="141" t="s">
        <v>224</v>
      </c>
      <c r="C8" s="156" t="s">
        <v>152</v>
      </c>
      <c r="D8" s="156" t="s">
        <v>307</v>
      </c>
      <c r="E8" s="318">
        <v>1051</v>
      </c>
      <c r="F8" s="360">
        <v>7.5999999999999998E-2</v>
      </c>
      <c r="G8" s="20"/>
    </row>
    <row r="9" spans="1:7" x14ac:dyDescent="0.25">
      <c r="B9" s="146" t="s">
        <v>153</v>
      </c>
      <c r="C9" s="158">
        <v>222</v>
      </c>
      <c r="D9" s="158" t="s">
        <v>308</v>
      </c>
      <c r="E9" s="321">
        <v>221</v>
      </c>
      <c r="F9" s="361">
        <v>1.6E-2</v>
      </c>
      <c r="G9" s="20"/>
    </row>
    <row r="10" spans="1:7" x14ac:dyDescent="0.25">
      <c r="B10" s="146" t="s">
        <v>154</v>
      </c>
      <c r="C10" s="158" t="s">
        <v>155</v>
      </c>
      <c r="D10" s="158" t="s">
        <v>309</v>
      </c>
      <c r="E10" s="321">
        <v>2681</v>
      </c>
      <c r="F10" s="361">
        <v>0.193</v>
      </c>
      <c r="G10" s="20"/>
    </row>
    <row r="11" spans="1:7" x14ac:dyDescent="0.25">
      <c r="B11" s="149" t="s">
        <v>156</v>
      </c>
      <c r="C11" s="160" t="s">
        <v>157</v>
      </c>
      <c r="D11" s="160" t="s">
        <v>310</v>
      </c>
      <c r="E11" s="319">
        <v>9944</v>
      </c>
      <c r="F11" s="362">
        <v>0.71499999999999997</v>
      </c>
      <c r="G11" s="20"/>
    </row>
    <row r="12" spans="1:7" x14ac:dyDescent="0.25">
      <c r="B12" s="216" t="s">
        <v>29</v>
      </c>
      <c r="C12" s="210" t="s">
        <v>158</v>
      </c>
      <c r="D12" s="210"/>
      <c r="E12" s="323">
        <v>13897</v>
      </c>
      <c r="F12" s="363"/>
      <c r="G12" s="20"/>
    </row>
  </sheetData>
  <mergeCells count="3">
    <mergeCell ref="C6:D6"/>
    <mergeCell ref="E6:F6"/>
    <mergeCell ref="B6:B7"/>
  </mergeCells>
  <hyperlinks>
    <hyperlink ref="B2" location="'Obsah'!A1" display="[zpět]" xr:uid="{B15AF5B8-B931-406A-B4B3-821B590F177E}"/>
  </hyperlink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867FE-8175-44F7-B9E1-BE911AB9D596}">
  <sheetPr codeName="List56"/>
  <dimension ref="A1:G12"/>
  <sheetViews>
    <sheetView workbookViewId="0">
      <selection activeCell="G9" sqref="G9"/>
    </sheetView>
  </sheetViews>
  <sheetFormatPr defaultRowHeight="13.5" x14ac:dyDescent="0.25"/>
  <cols>
    <col min="1" max="1" width="1.7109375" style="1" customWidth="1"/>
    <col min="2" max="2" width="42.5703125" style="1" customWidth="1"/>
    <col min="3" max="3" width="11.5703125" style="1" bestFit="1" customWidth="1"/>
    <col min="4" max="6" width="9.28515625" style="1" bestFit="1" customWidth="1"/>
    <col min="7" max="7" width="9.42578125" style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594</v>
      </c>
    </row>
    <row r="5" spans="1:7" ht="5.0999999999999996" customHeight="1" x14ac:dyDescent="0.25"/>
    <row r="6" spans="1:7" ht="14.25" thickBot="1" x14ac:dyDescent="0.3">
      <c r="B6" s="272"/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217" t="s">
        <v>368</v>
      </c>
      <c r="C7" s="183">
        <v>14749</v>
      </c>
      <c r="D7" s="183">
        <v>14122</v>
      </c>
      <c r="E7" s="183">
        <v>13880</v>
      </c>
      <c r="F7" s="183">
        <v>13653</v>
      </c>
      <c r="G7" s="338">
        <v>13897</v>
      </c>
    </row>
    <row r="8" spans="1:7" x14ac:dyDescent="0.25">
      <c r="B8" s="39" t="s">
        <v>159</v>
      </c>
      <c r="C8" s="179">
        <v>1006</v>
      </c>
      <c r="D8" s="193">
        <v>847</v>
      </c>
      <c r="E8" s="193">
        <v>976</v>
      </c>
      <c r="F8" s="179">
        <v>1198</v>
      </c>
      <c r="G8" s="339">
        <v>1600</v>
      </c>
    </row>
    <row r="9" spans="1:7" x14ac:dyDescent="0.25">
      <c r="B9" s="44" t="s">
        <v>160</v>
      </c>
      <c r="C9" s="181">
        <v>1221</v>
      </c>
      <c r="D9" s="181">
        <v>1473</v>
      </c>
      <c r="E9" s="181">
        <v>1306</v>
      </c>
      <c r="F9" s="181">
        <v>1540</v>
      </c>
      <c r="G9" s="364">
        <v>1450</v>
      </c>
    </row>
    <row r="10" spans="1:7" x14ac:dyDescent="0.25">
      <c r="B10" s="31" t="s">
        <v>369</v>
      </c>
      <c r="C10" s="32">
        <v>8.3000000000000004E-2</v>
      </c>
      <c r="D10" s="32">
        <v>0.104</v>
      </c>
      <c r="E10" s="32">
        <v>9.4E-2</v>
      </c>
      <c r="F10" s="32">
        <v>0.113</v>
      </c>
      <c r="G10" s="316">
        <v>0.104</v>
      </c>
    </row>
    <row r="11" spans="1:7" x14ac:dyDescent="0.25">
      <c r="C11" s="21"/>
      <c r="D11" s="21"/>
      <c r="E11" s="21"/>
      <c r="F11" s="21"/>
      <c r="G11" s="21"/>
    </row>
    <row r="12" spans="1:7" x14ac:dyDescent="0.25">
      <c r="C12" s="21"/>
      <c r="D12" s="21"/>
      <c r="E12" s="21"/>
      <c r="F12" s="21"/>
      <c r="G12" s="21"/>
    </row>
  </sheetData>
  <hyperlinks>
    <hyperlink ref="B2" location="'Obsah'!A1" display="[zpět]" xr:uid="{133AA6AD-DBEE-4CA8-BDD2-C03E6B55C7FE}"/>
  </hyperlink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1303-0170-4918-B717-784457E57D62}">
  <sheetPr codeName="List57"/>
  <dimension ref="A1:G11"/>
  <sheetViews>
    <sheetView workbookViewId="0">
      <selection activeCell="G10" sqref="G10"/>
    </sheetView>
  </sheetViews>
  <sheetFormatPr defaultRowHeight="13.5" x14ac:dyDescent="0.25"/>
  <cols>
    <col min="1" max="1" width="1.7109375" style="1" customWidth="1"/>
    <col min="2" max="2" width="65.140625" style="1" customWidth="1"/>
    <col min="3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726</v>
      </c>
    </row>
    <row r="5" spans="1:7" ht="5.0999999999999996" customHeight="1" x14ac:dyDescent="0.25"/>
    <row r="6" spans="1:7" ht="14.25" thickBot="1" x14ac:dyDescent="0.3">
      <c r="B6" s="365"/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95" t="s">
        <v>722</v>
      </c>
      <c r="C7" s="183">
        <v>41294</v>
      </c>
      <c r="D7" s="183">
        <v>41941</v>
      </c>
      <c r="E7" s="183">
        <v>43755</v>
      </c>
      <c r="F7" s="183">
        <v>43917</v>
      </c>
      <c r="G7" s="338">
        <v>46112</v>
      </c>
    </row>
    <row r="8" spans="1:7" x14ac:dyDescent="0.25">
      <c r="B8" s="39" t="s">
        <v>723</v>
      </c>
      <c r="C8" s="179">
        <v>43115</v>
      </c>
      <c r="D8" s="179">
        <v>43612</v>
      </c>
      <c r="E8" s="179">
        <v>45394</v>
      </c>
      <c r="F8" s="179">
        <v>46243</v>
      </c>
      <c r="G8" s="339">
        <v>48358</v>
      </c>
    </row>
    <row r="9" spans="1:7" x14ac:dyDescent="0.25">
      <c r="B9" s="44" t="s">
        <v>724</v>
      </c>
      <c r="C9" s="181">
        <v>29880</v>
      </c>
      <c r="D9" s="181">
        <v>31029</v>
      </c>
      <c r="E9" s="181">
        <v>33255</v>
      </c>
      <c r="F9" s="181">
        <v>33372</v>
      </c>
      <c r="G9" s="364">
        <v>34879</v>
      </c>
    </row>
    <row r="10" spans="1:7" x14ac:dyDescent="0.25">
      <c r="B10" s="31" t="s">
        <v>725</v>
      </c>
      <c r="C10" s="169">
        <v>0.69299999999999995</v>
      </c>
      <c r="D10" s="169">
        <v>0.71099999999999997</v>
      </c>
      <c r="E10" s="169">
        <v>0.73299999999999998</v>
      </c>
      <c r="F10" s="169">
        <v>0.72199999999999998</v>
      </c>
      <c r="G10" s="312">
        <v>0.72099999999999997</v>
      </c>
    </row>
    <row r="11" spans="1:7" x14ac:dyDescent="0.25">
      <c r="B11" s="2"/>
    </row>
  </sheetData>
  <hyperlinks>
    <hyperlink ref="B2" location="'Obsah'!A1" display="[zpět]" xr:uid="{888F4754-B62A-40AB-B8D8-403D35F6EC23}"/>
  </hyperlinks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8A67-E096-40A2-B07D-79FD236377AE}">
  <sheetPr codeName="List59"/>
  <dimension ref="A1:F15"/>
  <sheetViews>
    <sheetView workbookViewId="0">
      <selection activeCell="F10" sqref="F10"/>
    </sheetView>
  </sheetViews>
  <sheetFormatPr defaultRowHeight="13.5" x14ac:dyDescent="0.25"/>
  <cols>
    <col min="1" max="1" width="1.7109375" style="1" customWidth="1"/>
    <col min="2" max="2" width="41.28515625" style="1" customWidth="1"/>
    <col min="3" max="3" width="21.42578125" style="1" customWidth="1"/>
    <col min="4" max="4" width="19.85546875" style="1" customWidth="1"/>
    <col min="5" max="5" width="19.42578125" style="1" customWidth="1"/>
    <col min="6" max="6" width="19.28515625" style="1" customWidth="1"/>
    <col min="7" max="16384" width="9.140625" style="1"/>
  </cols>
  <sheetData>
    <row r="1" spans="1:6" ht="5.0999999999999996" customHeight="1" x14ac:dyDescent="0.25">
      <c r="A1" s="21"/>
    </row>
    <row r="2" spans="1:6" ht="15" x14ac:dyDescent="0.25">
      <c r="B2" s="27" t="s">
        <v>398</v>
      </c>
    </row>
    <row r="3" spans="1:6" ht="5.0999999999999996" customHeight="1" x14ac:dyDescent="0.25">
      <c r="B3" s="27"/>
    </row>
    <row r="4" spans="1:6" x14ac:dyDescent="0.25">
      <c r="B4" s="291" t="s">
        <v>595</v>
      </c>
    </row>
    <row r="5" spans="1:6" ht="5.0999999999999996" customHeight="1" x14ac:dyDescent="0.25"/>
    <row r="6" spans="1:6" ht="14.25" thickBot="1" x14ac:dyDescent="0.3">
      <c r="B6" s="445" t="s">
        <v>161</v>
      </c>
      <c r="C6" s="431" t="s">
        <v>162</v>
      </c>
      <c r="D6" s="431"/>
      <c r="E6" s="431" t="s">
        <v>163</v>
      </c>
      <c r="F6" s="432"/>
    </row>
    <row r="7" spans="1:6" ht="14.25" thickBot="1" x14ac:dyDescent="0.3">
      <c r="B7" s="446"/>
      <c r="C7" s="165" t="s">
        <v>164</v>
      </c>
      <c r="D7" s="165" t="s">
        <v>165</v>
      </c>
      <c r="E7" s="165" t="s">
        <v>164</v>
      </c>
      <c r="F7" s="166" t="s">
        <v>165</v>
      </c>
    </row>
    <row r="8" spans="1:6" ht="15" x14ac:dyDescent="0.25">
      <c r="B8" s="141" t="s">
        <v>649</v>
      </c>
      <c r="C8" s="143">
        <v>2178</v>
      </c>
      <c r="D8" s="143">
        <v>0</v>
      </c>
      <c r="E8" s="143">
        <v>558</v>
      </c>
      <c r="F8" s="145">
        <v>0</v>
      </c>
    </row>
    <row r="9" spans="1:6" x14ac:dyDescent="0.25">
      <c r="B9" s="146" t="s">
        <v>166</v>
      </c>
      <c r="C9" s="215">
        <v>0</v>
      </c>
      <c r="D9" s="215">
        <v>0</v>
      </c>
      <c r="E9" s="215">
        <v>7</v>
      </c>
      <c r="F9" s="322">
        <v>0</v>
      </c>
    </row>
    <row r="10" spans="1:6" x14ac:dyDescent="0.25">
      <c r="B10" s="146" t="s">
        <v>167</v>
      </c>
      <c r="C10" s="215">
        <v>58754</v>
      </c>
      <c r="D10" s="215">
        <v>6196</v>
      </c>
      <c r="E10" s="215">
        <v>2511</v>
      </c>
      <c r="F10" s="322">
        <v>388</v>
      </c>
    </row>
    <row r="11" spans="1:6" x14ac:dyDescent="0.25">
      <c r="B11" s="146" t="s">
        <v>168</v>
      </c>
      <c r="C11" s="215">
        <v>674</v>
      </c>
      <c r="D11" s="215">
        <v>0</v>
      </c>
      <c r="E11" s="215">
        <v>3</v>
      </c>
      <c r="F11" s="322">
        <v>0</v>
      </c>
    </row>
    <row r="12" spans="1:6" x14ac:dyDescent="0.25">
      <c r="B12" s="149" t="s">
        <v>169</v>
      </c>
      <c r="C12" s="152">
        <v>1</v>
      </c>
      <c r="D12" s="152">
        <v>11</v>
      </c>
      <c r="E12" s="152">
        <v>0</v>
      </c>
      <c r="F12" s="154">
        <v>0</v>
      </c>
    </row>
    <row r="13" spans="1:6" x14ac:dyDescent="0.25">
      <c r="B13" s="216" t="s">
        <v>29</v>
      </c>
      <c r="C13" s="174">
        <v>61607</v>
      </c>
      <c r="D13" s="174">
        <v>6207</v>
      </c>
      <c r="E13" s="174">
        <v>3079</v>
      </c>
      <c r="F13" s="174">
        <v>388</v>
      </c>
    </row>
    <row r="15" spans="1:6" ht="15" x14ac:dyDescent="0.25">
      <c r="B15" s="309" t="s">
        <v>650</v>
      </c>
    </row>
  </sheetData>
  <mergeCells count="3">
    <mergeCell ref="B6:B7"/>
    <mergeCell ref="C6:D6"/>
    <mergeCell ref="E6:F6"/>
  </mergeCells>
  <hyperlinks>
    <hyperlink ref="B2" location="'Obsah'!A1" display="[zpět]" xr:uid="{A20306E3-BAD6-4187-BEE5-A639684BA94F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0D48-F66A-4885-9E66-908A5B445F1F}">
  <sheetPr codeName="List5"/>
  <dimension ref="A1:H28"/>
  <sheetViews>
    <sheetView workbookViewId="0"/>
  </sheetViews>
  <sheetFormatPr defaultColWidth="9.140625" defaultRowHeight="15.95" customHeight="1" x14ac:dyDescent="0.25"/>
  <cols>
    <col min="1" max="1" width="1.7109375" style="1" customWidth="1"/>
    <col min="2" max="2" width="50.7109375" style="1" customWidth="1"/>
    <col min="3" max="7" width="15.7109375" style="1" customWidth="1"/>
    <col min="8" max="8" width="10.42578125" style="1" bestFit="1" customWidth="1"/>
    <col min="9" max="16384" width="9.140625" style="1"/>
  </cols>
  <sheetData>
    <row r="1" spans="1:7" ht="5.0999999999999996" customHeight="1" x14ac:dyDescent="0.25">
      <c r="A1" s="21"/>
    </row>
    <row r="2" spans="1:7" ht="15.95" customHeight="1" x14ac:dyDescent="0.25">
      <c r="B2" s="27" t="s">
        <v>398</v>
      </c>
    </row>
    <row r="3" spans="1:7" ht="5.0999999999999996" customHeight="1" x14ac:dyDescent="0.25">
      <c r="B3" s="27"/>
    </row>
    <row r="4" spans="1:7" ht="15.95" customHeight="1" x14ac:dyDescent="0.25">
      <c r="B4" s="289" t="s">
        <v>556</v>
      </c>
    </row>
    <row r="5" spans="1:7" ht="5.0999999999999996" customHeight="1" x14ac:dyDescent="0.25"/>
    <row r="6" spans="1:7" ht="15.95" customHeight="1" thickBot="1" x14ac:dyDescent="0.3">
      <c r="B6" s="299" t="s">
        <v>0</v>
      </c>
      <c r="C6" s="167">
        <v>2021</v>
      </c>
      <c r="D6" s="167">
        <v>2022</v>
      </c>
      <c r="E6" s="167">
        <v>2023</v>
      </c>
      <c r="F6" s="167">
        <v>2024</v>
      </c>
      <c r="G6" s="167">
        <v>2025</v>
      </c>
    </row>
    <row r="7" spans="1:7" ht="15.95" customHeight="1" x14ac:dyDescent="0.25">
      <c r="B7" s="76" t="s">
        <v>4</v>
      </c>
      <c r="C7" s="77">
        <v>811401.00139999995</v>
      </c>
      <c r="D7" s="77">
        <v>950759.40130000003</v>
      </c>
      <c r="E7" s="77">
        <v>990269.51659999997</v>
      </c>
      <c r="F7" s="77">
        <v>1004873.9692000001</v>
      </c>
      <c r="G7" s="304">
        <v>1050970.6643000001</v>
      </c>
    </row>
    <row r="8" spans="1:7" ht="15.95" customHeight="1" x14ac:dyDescent="0.25">
      <c r="B8" s="72" t="s">
        <v>5</v>
      </c>
      <c r="C8" s="73">
        <v>-348135.9988</v>
      </c>
      <c r="D8" s="73">
        <v>-415025.47350000002</v>
      </c>
      <c r="E8" s="73">
        <v>-423542.38390000002</v>
      </c>
      <c r="F8" s="73">
        <v>-421240.09080000001</v>
      </c>
      <c r="G8" s="305">
        <v>-428342.21470000001</v>
      </c>
    </row>
    <row r="9" spans="1:7" ht="15.95" customHeight="1" x14ac:dyDescent="0.25">
      <c r="B9" s="72" t="s">
        <v>6</v>
      </c>
      <c r="C9" s="73">
        <v>463265.00270000001</v>
      </c>
      <c r="D9" s="73">
        <v>535733.92779999995</v>
      </c>
      <c r="E9" s="73">
        <v>566727.13269999996</v>
      </c>
      <c r="F9" s="73">
        <v>583633.87840000005</v>
      </c>
      <c r="G9" s="305">
        <v>622628.44960000005</v>
      </c>
    </row>
    <row r="10" spans="1:7" ht="15.95" customHeight="1" x14ac:dyDescent="0.25">
      <c r="B10" s="72" t="s">
        <v>685</v>
      </c>
      <c r="C10" s="73">
        <v>0.1</v>
      </c>
      <c r="D10" s="73">
        <v>0.1091</v>
      </c>
      <c r="E10" s="73">
        <v>-1.4500000000000001E-2</v>
      </c>
      <c r="F10" s="73">
        <v>3.3099999999999997E-2</v>
      </c>
      <c r="G10" s="305">
        <v>3.8600000000000002E-2</v>
      </c>
    </row>
    <row r="11" spans="1:7" ht="15.95" customHeight="1" x14ac:dyDescent="0.25">
      <c r="B11" s="72" t="s">
        <v>302</v>
      </c>
      <c r="C11" s="73">
        <v>195964.11600000001</v>
      </c>
      <c r="D11" s="73">
        <v>228675.59330000001</v>
      </c>
      <c r="E11" s="73">
        <v>304086.52929999999</v>
      </c>
      <c r="F11" s="73">
        <v>283291.00890000002</v>
      </c>
      <c r="G11" s="305">
        <v>324049.86170000001</v>
      </c>
    </row>
    <row r="12" spans="1:7" ht="15.95" customHeight="1" x14ac:dyDescent="0.25">
      <c r="B12" s="72" t="s">
        <v>7</v>
      </c>
      <c r="C12" s="73">
        <v>0</v>
      </c>
      <c r="D12" s="73">
        <v>0</v>
      </c>
      <c r="E12" s="73">
        <v>39135.107000000004</v>
      </c>
      <c r="F12" s="73">
        <v>36665.4139</v>
      </c>
      <c r="G12" s="305">
        <v>38363.965199999999</v>
      </c>
    </row>
    <row r="13" spans="1:7" ht="15.95" customHeight="1" x14ac:dyDescent="0.25">
      <c r="B13" s="72" t="s">
        <v>391</v>
      </c>
      <c r="C13" s="73">
        <v>9629.3055000000004</v>
      </c>
      <c r="D13" s="73">
        <v>13963.0962</v>
      </c>
      <c r="E13" s="73">
        <v>15004.487999999999</v>
      </c>
      <c r="F13" s="73">
        <v>15168.8555</v>
      </c>
      <c r="G13" s="305">
        <v>21877.320800000001</v>
      </c>
    </row>
    <row r="14" spans="1:7" ht="15.95" customHeight="1" x14ac:dyDescent="0.25">
      <c r="B14" s="72" t="s">
        <v>392</v>
      </c>
      <c r="C14" s="73">
        <v>138465.962</v>
      </c>
      <c r="D14" s="73">
        <v>149594.00760000001</v>
      </c>
      <c r="E14" s="73">
        <v>176663.69560000001</v>
      </c>
      <c r="F14" s="73">
        <v>201300.57800000001</v>
      </c>
      <c r="G14" s="305">
        <v>223418.2476</v>
      </c>
    </row>
    <row r="15" spans="1:7" ht="15.95" customHeight="1" x14ac:dyDescent="0.25">
      <c r="B15" s="72" t="s">
        <v>8</v>
      </c>
      <c r="C15" s="73">
        <v>29121.352299999999</v>
      </c>
      <c r="D15" s="73">
        <v>38617.905899999998</v>
      </c>
      <c r="E15" s="73">
        <v>52815.954599999997</v>
      </c>
      <c r="F15" s="73">
        <v>55740.677799999998</v>
      </c>
      <c r="G15" s="305">
        <v>53721.2235</v>
      </c>
    </row>
    <row r="16" spans="1:7" ht="15.95" customHeight="1" x14ac:dyDescent="0.25">
      <c r="B16" s="72" t="s">
        <v>9</v>
      </c>
      <c r="C16" s="73">
        <v>11835.698200000001</v>
      </c>
      <c r="D16" s="73">
        <v>12419.1077</v>
      </c>
      <c r="E16" s="73">
        <v>12451.9072</v>
      </c>
      <c r="F16" s="73">
        <v>23115.181199999999</v>
      </c>
      <c r="G16" s="305">
        <v>23635.110700000001</v>
      </c>
    </row>
    <row r="17" spans="2:8" ht="15.95" customHeight="1" x14ac:dyDescent="0.25">
      <c r="B17" s="72" t="s">
        <v>10</v>
      </c>
      <c r="C17" s="73">
        <v>-71.094099999999997</v>
      </c>
      <c r="D17" s="73">
        <v>43.719299999999997</v>
      </c>
      <c r="E17" s="73">
        <v>0.1724</v>
      </c>
      <c r="F17" s="73">
        <v>-5.9992000000000001</v>
      </c>
      <c r="G17" s="305">
        <v>-10.773</v>
      </c>
    </row>
    <row r="18" spans="2:8" ht="15.95" customHeight="1" x14ac:dyDescent="0.25">
      <c r="B18" s="72" t="s">
        <v>11</v>
      </c>
      <c r="C18" s="73">
        <v>16.022099999999998</v>
      </c>
      <c r="D18" s="73">
        <v>12.0092</v>
      </c>
      <c r="E18" s="73">
        <v>25.5046</v>
      </c>
      <c r="F18" s="73">
        <v>-19.582999999999998</v>
      </c>
      <c r="G18" s="305">
        <v>5.9505999999999997</v>
      </c>
    </row>
    <row r="19" spans="2:8" ht="15.95" customHeight="1" x14ac:dyDescent="0.25">
      <c r="B19" s="72" t="s">
        <v>12</v>
      </c>
      <c r="C19" s="73">
        <v>5429.0045</v>
      </c>
      <c r="D19" s="73">
        <v>1730.8586</v>
      </c>
      <c r="E19" s="73">
        <v>499.3451</v>
      </c>
      <c r="F19" s="73">
        <v>1155.4616000000001</v>
      </c>
      <c r="G19" s="305">
        <v>1216.9474</v>
      </c>
    </row>
    <row r="20" spans="2:8" ht="15.95" customHeight="1" x14ac:dyDescent="0.25">
      <c r="B20" s="72" t="s">
        <v>13</v>
      </c>
      <c r="C20" s="73">
        <v>2104.4411</v>
      </c>
      <c r="D20" s="73">
        <v>5048.0583999999999</v>
      </c>
      <c r="E20" s="73">
        <v>4112.6473999999998</v>
      </c>
      <c r="F20" s="73">
        <v>4825.4946</v>
      </c>
      <c r="G20" s="305">
        <v>5239.0181000000002</v>
      </c>
    </row>
    <row r="21" spans="2:8" ht="15.95" customHeight="1" x14ac:dyDescent="0.25">
      <c r="B21" s="72" t="s">
        <v>315</v>
      </c>
      <c r="C21" s="73">
        <v>11039.2237</v>
      </c>
      <c r="D21" s="73">
        <v>16454.032200000001</v>
      </c>
      <c r="E21" s="73">
        <v>18324.6224</v>
      </c>
      <c r="F21" s="73">
        <v>20624.7</v>
      </c>
      <c r="G21" s="305">
        <v>22661.373899999999</v>
      </c>
    </row>
    <row r="22" spans="2:8" ht="15.95" customHeight="1" x14ac:dyDescent="0.25">
      <c r="B22" s="72" t="s">
        <v>14</v>
      </c>
      <c r="C22" s="73">
        <v>-2474.0120999999999</v>
      </c>
      <c r="D22" s="73">
        <v>-354.98770000000002</v>
      </c>
      <c r="E22" s="73">
        <v>152.96960000000001</v>
      </c>
      <c r="F22" s="73">
        <v>155.9092</v>
      </c>
      <c r="G22" s="305">
        <v>102.2064</v>
      </c>
    </row>
    <row r="23" spans="2:8" ht="15.95" customHeight="1" x14ac:dyDescent="0.25">
      <c r="B23" s="72" t="s">
        <v>15</v>
      </c>
      <c r="C23" s="73">
        <v>0</v>
      </c>
      <c r="D23" s="73">
        <v>-637.04679999999996</v>
      </c>
      <c r="E23" s="73">
        <v>-2010.8315</v>
      </c>
      <c r="F23" s="73">
        <v>-778.22950000000003</v>
      </c>
      <c r="G23" s="305">
        <v>93.663300000000007</v>
      </c>
    </row>
    <row r="24" spans="2:8" ht="15.95" customHeight="1" x14ac:dyDescent="0.25">
      <c r="B24" s="72" t="s">
        <v>16</v>
      </c>
      <c r="C24" s="73">
        <v>0</v>
      </c>
      <c r="D24" s="73">
        <v>0</v>
      </c>
      <c r="E24" s="73">
        <v>19237.376700000001</v>
      </c>
      <c r="F24" s="73">
        <v>-3588.5587</v>
      </c>
      <c r="G24" s="305">
        <v>94.664000000000001</v>
      </c>
    </row>
    <row r="25" spans="2:8" ht="15.95" customHeight="1" x14ac:dyDescent="0.25">
      <c r="B25" s="74" t="s">
        <v>17</v>
      </c>
      <c r="C25" s="75">
        <v>1645.9046000000001</v>
      </c>
      <c r="D25" s="75">
        <v>1648.345</v>
      </c>
      <c r="E25" s="75">
        <v>2108.4785000000002</v>
      </c>
      <c r="F25" s="75">
        <v>1236.7444</v>
      </c>
      <c r="G25" s="306">
        <v>797.19820000000004</v>
      </c>
    </row>
    <row r="26" spans="2:8" ht="15.95" customHeight="1" x14ac:dyDescent="0.25">
      <c r="B26" s="189" t="s">
        <v>29</v>
      </c>
      <c r="C26" s="293">
        <v>865971.02649999992</v>
      </c>
      <c r="D26" s="293">
        <v>1002948.7358</v>
      </c>
      <c r="E26" s="293">
        <v>1209335.0850999998</v>
      </c>
      <c r="F26" s="293">
        <v>1222521.5662000002</v>
      </c>
      <c r="G26" s="307">
        <v>1337894.4666000002</v>
      </c>
      <c r="H26" s="5"/>
    </row>
    <row r="28" spans="2:8" ht="15.95" customHeight="1" x14ac:dyDescent="0.25">
      <c r="B28" s="309" t="s">
        <v>627</v>
      </c>
    </row>
  </sheetData>
  <hyperlinks>
    <hyperlink ref="B2" location="'Obsah'!A1" display="[zpět]" xr:uid="{45A66EFF-20D4-4900-AB54-9E7174E1BBE8}"/>
  </hyperlink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A301-7912-4B8B-BC73-9D93987C1563}">
  <sheetPr codeName="List61"/>
  <dimension ref="A1:G13"/>
  <sheetViews>
    <sheetView workbookViewId="0">
      <selection activeCell="G13" sqref="G13"/>
    </sheetView>
  </sheetViews>
  <sheetFormatPr defaultRowHeight="13.5" x14ac:dyDescent="0.25"/>
  <cols>
    <col min="1" max="1" width="1.7109375" style="1" customWidth="1"/>
    <col min="2" max="2" width="9.140625" style="1"/>
    <col min="3" max="3" width="13.7109375" style="1" bestFit="1" customWidth="1"/>
    <col min="4" max="4" width="9.140625" style="1"/>
    <col min="5" max="5" width="16.7109375" style="1" customWidth="1"/>
    <col min="6" max="6" width="13.7109375" style="1" customWidth="1"/>
    <col min="7" max="7" width="15.7109375" style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596</v>
      </c>
    </row>
    <row r="5" spans="1:7" ht="5.0999999999999996" customHeight="1" x14ac:dyDescent="0.25"/>
    <row r="6" spans="1:7" ht="14.25" thickBot="1" x14ac:dyDescent="0.3">
      <c r="B6" s="429" t="s">
        <v>30</v>
      </c>
      <c r="C6" s="433" t="s">
        <v>196</v>
      </c>
      <c r="D6" s="431" t="s">
        <v>262</v>
      </c>
      <c r="E6" s="431"/>
      <c r="F6" s="431"/>
      <c r="G6" s="432"/>
    </row>
    <row r="7" spans="1:7" ht="27.75" thickBot="1" x14ac:dyDescent="0.3">
      <c r="B7" s="441"/>
      <c r="C7" s="431"/>
      <c r="D7" s="165" t="s">
        <v>170</v>
      </c>
      <c r="E7" s="165" t="s">
        <v>477</v>
      </c>
      <c r="F7" s="165" t="s">
        <v>478</v>
      </c>
      <c r="G7" s="166" t="s">
        <v>479</v>
      </c>
    </row>
    <row r="8" spans="1:7" x14ac:dyDescent="0.25">
      <c r="B8" s="36">
        <v>2020</v>
      </c>
      <c r="C8" s="209">
        <v>245.1</v>
      </c>
      <c r="D8" s="106">
        <v>13499.4</v>
      </c>
      <c r="E8" s="106">
        <v>967.5</v>
      </c>
      <c r="F8" s="106">
        <v>12531.9</v>
      </c>
      <c r="G8" s="223">
        <v>0.9</v>
      </c>
    </row>
    <row r="9" spans="1:7" x14ac:dyDescent="0.25">
      <c r="B9" s="39">
        <v>2021</v>
      </c>
      <c r="C9" s="193">
        <v>236.7</v>
      </c>
      <c r="D9" s="111">
        <v>13186.2</v>
      </c>
      <c r="E9" s="111">
        <v>930.7</v>
      </c>
      <c r="F9" s="111">
        <v>12255.5</v>
      </c>
      <c r="G9" s="221">
        <v>0.9</v>
      </c>
    </row>
    <row r="10" spans="1:7" x14ac:dyDescent="0.25">
      <c r="B10" s="39">
        <v>2022</v>
      </c>
      <c r="C10" s="193">
        <v>246.2</v>
      </c>
      <c r="D10" s="111">
        <v>12725.3</v>
      </c>
      <c r="E10" s="111">
        <v>731.8</v>
      </c>
      <c r="F10" s="111">
        <v>11993.5</v>
      </c>
      <c r="G10" s="221">
        <v>0.9</v>
      </c>
    </row>
    <row r="11" spans="1:7" x14ac:dyDescent="0.25">
      <c r="B11" s="39">
        <v>2023</v>
      </c>
      <c r="C11" s="193">
        <v>485.8</v>
      </c>
      <c r="D11" s="111">
        <v>12949.1</v>
      </c>
      <c r="E11" s="111">
        <v>658</v>
      </c>
      <c r="F11" s="111">
        <v>12291.1</v>
      </c>
      <c r="G11" s="221">
        <v>0.9</v>
      </c>
    </row>
    <row r="12" spans="1:7" x14ac:dyDescent="0.25">
      <c r="B12" s="44">
        <v>2024</v>
      </c>
      <c r="C12" s="197">
        <v>336.6</v>
      </c>
      <c r="D12" s="115">
        <v>12736.3</v>
      </c>
      <c r="E12" s="91">
        <v>517.29999999999995</v>
      </c>
      <c r="F12" s="91">
        <v>12219</v>
      </c>
      <c r="G12" s="222">
        <v>0.9</v>
      </c>
    </row>
    <row r="13" spans="1:7" x14ac:dyDescent="0.25">
      <c r="B13" s="366">
        <v>2025</v>
      </c>
      <c r="C13" s="353">
        <v>444.6287729</v>
      </c>
      <c r="D13" s="367">
        <v>14529.940504349999</v>
      </c>
      <c r="E13" s="347">
        <v>1717.85484002</v>
      </c>
      <c r="F13" s="347">
        <v>12812.085664329999</v>
      </c>
      <c r="G13" s="353">
        <v>0.94377780150523205</v>
      </c>
    </row>
  </sheetData>
  <mergeCells count="3">
    <mergeCell ref="B6:B7"/>
    <mergeCell ref="D6:G6"/>
    <mergeCell ref="C6:C7"/>
  </mergeCells>
  <hyperlinks>
    <hyperlink ref="B2" location="'Obsah'!A1" display="[zpět]" xr:uid="{32EEDEFA-E10F-4AD9-997D-DE25FDA05CD6}"/>
  </hyperlinks>
  <pageMargins left="0.7" right="0.7" top="0.78740157499999996" bottom="0.78740157499999996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5523-13C8-459D-A6F8-C1CCE5715F11}">
  <sheetPr codeName="List62"/>
  <dimension ref="A1:I12"/>
  <sheetViews>
    <sheetView workbookViewId="0">
      <selection activeCell="B2" sqref="B2"/>
    </sheetView>
  </sheetViews>
  <sheetFormatPr defaultRowHeight="13.5" x14ac:dyDescent="0.25"/>
  <cols>
    <col min="1" max="1" width="1.7109375" style="1" customWidth="1"/>
    <col min="2" max="2" width="37.42578125" style="1" customWidth="1"/>
    <col min="3" max="3" width="13" style="1" customWidth="1"/>
    <col min="4" max="4" width="11.140625" style="1" customWidth="1"/>
    <col min="5" max="5" width="13" style="1" customWidth="1"/>
    <col min="6" max="6" width="11.5703125" style="1" customWidth="1"/>
    <col min="7" max="7" width="12.42578125" style="1" customWidth="1"/>
    <col min="8" max="8" width="9.140625" style="1"/>
    <col min="9" max="9" width="10.7109375" style="1" bestFit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91" t="s">
        <v>597</v>
      </c>
    </row>
    <row r="5" spans="1:9" ht="5.0999999999999996" customHeight="1" x14ac:dyDescent="0.25"/>
    <row r="6" spans="1:9" ht="40.5" customHeight="1" thickBot="1" x14ac:dyDescent="0.3">
      <c r="B6" s="272" t="s">
        <v>173</v>
      </c>
      <c r="C6" s="165" t="s">
        <v>480</v>
      </c>
      <c r="D6" s="165" t="s">
        <v>481</v>
      </c>
      <c r="E6" s="165" t="s">
        <v>314</v>
      </c>
      <c r="F6" s="165" t="s">
        <v>174</v>
      </c>
      <c r="G6" s="166" t="s">
        <v>393</v>
      </c>
    </row>
    <row r="7" spans="1:9" x14ac:dyDescent="0.25">
      <c r="B7" s="141" t="s">
        <v>175</v>
      </c>
      <c r="C7" s="156">
        <v>24.9</v>
      </c>
      <c r="D7" s="225">
        <v>16.399999999999999</v>
      </c>
      <c r="E7" s="368">
        <v>83.179775770000006</v>
      </c>
      <c r="F7" s="270">
        <f>E7/D7</f>
        <v>5.0719375469512205</v>
      </c>
      <c r="G7" s="226">
        <f>E7/C7</f>
        <v>3.3405532437751009</v>
      </c>
    </row>
    <row r="8" spans="1:9" x14ac:dyDescent="0.25">
      <c r="B8" s="146" t="s">
        <v>176</v>
      </c>
      <c r="C8" s="158">
        <v>290.10000000000002</v>
      </c>
      <c r="D8" s="227">
        <v>161.41915</v>
      </c>
      <c r="E8" s="369">
        <v>292.21664804</v>
      </c>
      <c r="F8" s="235">
        <f>E8/D8</f>
        <v>1.8102972791022627</v>
      </c>
      <c r="G8" s="228">
        <f t="shared" ref="G8:G11" si="0">E8/C8</f>
        <v>1.0072962703895207</v>
      </c>
    </row>
    <row r="9" spans="1:9" x14ac:dyDescent="0.25">
      <c r="B9" s="146" t="s">
        <v>713</v>
      </c>
      <c r="C9" s="158">
        <v>0</v>
      </c>
      <c r="D9" s="227">
        <v>0</v>
      </c>
      <c r="E9" s="369">
        <v>20.5</v>
      </c>
      <c r="F9" s="234">
        <v>0</v>
      </c>
      <c r="G9" s="229">
        <v>0</v>
      </c>
    </row>
    <row r="10" spans="1:9" x14ac:dyDescent="0.25">
      <c r="B10" s="146" t="s">
        <v>177</v>
      </c>
      <c r="C10" s="158">
        <v>2.2999999999999998</v>
      </c>
      <c r="D10" s="227">
        <v>7.1999999999999995E-2</v>
      </c>
      <c r="E10" s="369">
        <v>6.1803999999999998E-2</v>
      </c>
      <c r="F10" s="235">
        <f>E10/D10</f>
        <v>0.85838888888888898</v>
      </c>
      <c r="G10" s="228">
        <f t="shared" si="0"/>
        <v>2.6871304347826089E-2</v>
      </c>
    </row>
    <row r="11" spans="1:9" x14ac:dyDescent="0.25">
      <c r="B11" s="149" t="s">
        <v>178</v>
      </c>
      <c r="C11" s="160">
        <v>19.2</v>
      </c>
      <c r="D11" s="230">
        <v>0</v>
      </c>
      <c r="E11" s="370">
        <v>69.170545090000005</v>
      </c>
      <c r="F11" s="271" t="s">
        <v>350</v>
      </c>
      <c r="G11" s="231">
        <f t="shared" si="0"/>
        <v>3.6026325567708337</v>
      </c>
    </row>
    <row r="12" spans="1:9" x14ac:dyDescent="0.25">
      <c r="B12" s="216" t="s">
        <v>29</v>
      </c>
      <c r="C12" s="210">
        <v>336.5</v>
      </c>
      <c r="D12" s="232">
        <v>177.89115000000001</v>
      </c>
      <c r="E12" s="371">
        <v>444.6287729</v>
      </c>
      <c r="F12" s="233">
        <v>2.4990000000000001</v>
      </c>
      <c r="G12" s="233">
        <v>1.321</v>
      </c>
      <c r="I12" s="22"/>
    </row>
  </sheetData>
  <hyperlinks>
    <hyperlink ref="B2" location="'Obsah'!A1" display="[zpět]" xr:uid="{57F57F2B-8B29-4F76-98B9-A0B8D84961F6}"/>
  </hyperlinks>
  <pageMargins left="0.7" right="0.7" top="0.78740157499999996" bottom="0.78740157499999996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38B2-07F1-4B36-AEC0-2466ED56FC89}">
  <sheetPr codeName="List63"/>
  <dimension ref="A1:J18"/>
  <sheetViews>
    <sheetView workbookViewId="0">
      <selection activeCell="F16" sqref="F16"/>
    </sheetView>
  </sheetViews>
  <sheetFormatPr defaultRowHeight="13.5" x14ac:dyDescent="0.25"/>
  <cols>
    <col min="1" max="1" width="1.7109375" style="1" customWidth="1"/>
    <col min="2" max="2" width="23.85546875" style="1" customWidth="1"/>
    <col min="3" max="3" width="15.7109375" style="1" customWidth="1"/>
    <col min="4" max="4" width="14.28515625" style="1" customWidth="1"/>
    <col min="5" max="5" width="12.7109375" style="1" customWidth="1"/>
    <col min="6" max="6" width="13.28515625" style="1" customWidth="1"/>
    <col min="7" max="7" width="14.85546875" style="1" customWidth="1"/>
    <col min="8" max="8" width="14" style="1" customWidth="1"/>
    <col min="9" max="9" width="9.140625" style="1"/>
    <col min="10" max="10" width="10.7109375" style="1" bestFit="1" customWidth="1"/>
    <col min="11" max="16384" width="9.140625" style="1"/>
  </cols>
  <sheetData>
    <row r="1" spans="1:10" ht="5.0999999999999996" customHeight="1" x14ac:dyDescent="0.25">
      <c r="A1" s="21"/>
    </row>
    <row r="2" spans="1:10" ht="15" x14ac:dyDescent="0.25">
      <c r="B2" s="27" t="s">
        <v>398</v>
      </c>
    </row>
    <row r="3" spans="1:10" ht="5.0999999999999996" customHeight="1" x14ac:dyDescent="0.25">
      <c r="B3" s="27"/>
    </row>
    <row r="4" spans="1:10" x14ac:dyDescent="0.25">
      <c r="B4" s="291" t="s">
        <v>598</v>
      </c>
    </row>
    <row r="5" spans="1:10" ht="5.0999999999999996" customHeight="1" x14ac:dyDescent="0.25"/>
    <row r="6" spans="1:10" ht="41.25" thickBot="1" x14ac:dyDescent="0.3">
      <c r="B6" s="272" t="s">
        <v>179</v>
      </c>
      <c r="C6" s="165" t="s">
        <v>480</v>
      </c>
      <c r="D6" s="165" t="s">
        <v>481</v>
      </c>
      <c r="E6" s="165" t="s">
        <v>482</v>
      </c>
      <c r="F6" s="165" t="s">
        <v>314</v>
      </c>
      <c r="G6" s="165" t="s">
        <v>180</v>
      </c>
      <c r="H6" s="166" t="s">
        <v>483</v>
      </c>
    </row>
    <row r="7" spans="1:10" x14ac:dyDescent="0.25">
      <c r="B7" s="141" t="s">
        <v>181</v>
      </c>
      <c r="C7" s="225">
        <v>12219</v>
      </c>
      <c r="D7" s="225">
        <v>13034.604230000001</v>
      </c>
      <c r="E7" s="225">
        <v>12975.912675150001</v>
      </c>
      <c r="F7" s="368">
        <v>12812.085669330001</v>
      </c>
      <c r="G7" s="270">
        <v>0.98699999999999999</v>
      </c>
      <c r="H7" s="372">
        <v>1.0489999999999999</v>
      </c>
      <c r="J7" s="23"/>
    </row>
    <row r="8" spans="1:10" x14ac:dyDescent="0.25">
      <c r="B8" s="146" t="s">
        <v>183</v>
      </c>
      <c r="C8" s="234">
        <v>10185</v>
      </c>
      <c r="D8" s="234">
        <v>10921.332532</v>
      </c>
      <c r="E8" s="234">
        <v>10645.601999</v>
      </c>
      <c r="F8" s="369">
        <v>10599.17296</v>
      </c>
      <c r="G8" s="270">
        <v>0.996</v>
      </c>
      <c r="H8" s="372">
        <v>1.0409999999999999</v>
      </c>
      <c r="J8" s="23"/>
    </row>
    <row r="9" spans="1:10" x14ac:dyDescent="0.25">
      <c r="B9" s="146" t="s">
        <v>184</v>
      </c>
      <c r="C9" s="234">
        <v>2034</v>
      </c>
      <c r="D9" s="234">
        <v>2113.271698</v>
      </c>
      <c r="E9" s="234">
        <v>2330.3106761499998</v>
      </c>
      <c r="F9" s="369">
        <v>2212.9127093300003</v>
      </c>
      <c r="G9" s="270">
        <v>0.95</v>
      </c>
      <c r="H9" s="372">
        <v>1.0880000000000001</v>
      </c>
      <c r="J9" s="23"/>
    </row>
    <row r="10" spans="1:10" ht="27" customHeight="1" x14ac:dyDescent="0.25">
      <c r="B10" s="374" t="s">
        <v>653</v>
      </c>
      <c r="C10" s="375">
        <v>1114.3</v>
      </c>
      <c r="D10" s="375">
        <v>1034.5738839999999</v>
      </c>
      <c r="E10" s="375">
        <v>1252.07507885</v>
      </c>
      <c r="F10" s="376">
        <v>1249.8361655900001</v>
      </c>
      <c r="G10" s="270">
        <v>0.998</v>
      </c>
      <c r="H10" s="372">
        <v>1.1220000000000001</v>
      </c>
      <c r="J10" s="23"/>
    </row>
    <row r="11" spans="1:10" ht="27" x14ac:dyDescent="0.25">
      <c r="B11" s="146" t="s">
        <v>654</v>
      </c>
      <c r="C11" s="234">
        <v>919.3</v>
      </c>
      <c r="D11" s="234">
        <v>1078.6978140000001</v>
      </c>
      <c r="E11" s="234">
        <v>1078.2355972999999</v>
      </c>
      <c r="F11" s="369">
        <v>963.07654374000003</v>
      </c>
      <c r="G11" s="270">
        <v>0.89300000000000002</v>
      </c>
      <c r="H11" s="372">
        <v>1.048</v>
      </c>
      <c r="J11" s="23"/>
    </row>
    <row r="12" spans="1:10" ht="27" x14ac:dyDescent="0.25">
      <c r="B12" s="146" t="s">
        <v>655</v>
      </c>
      <c r="C12" s="234">
        <v>0.5</v>
      </c>
      <c r="D12" s="234">
        <v>0</v>
      </c>
      <c r="E12" s="234">
        <v>0</v>
      </c>
      <c r="F12" s="369">
        <v>0</v>
      </c>
      <c r="G12" s="235" t="s">
        <v>350</v>
      </c>
      <c r="H12" s="236" t="s">
        <v>350</v>
      </c>
      <c r="J12" s="23"/>
    </row>
    <row r="13" spans="1:10" x14ac:dyDescent="0.25">
      <c r="B13" s="146" t="s">
        <v>185</v>
      </c>
      <c r="C13" s="234">
        <v>517.29999999999995</v>
      </c>
      <c r="D13" s="234">
        <v>346.26</v>
      </c>
      <c r="E13" s="234">
        <v>2261.5744343900001</v>
      </c>
      <c r="F13" s="369">
        <v>1717.8548386500001</v>
      </c>
      <c r="G13" s="235">
        <v>0.76</v>
      </c>
      <c r="H13" s="236">
        <v>3.3210000000000002</v>
      </c>
      <c r="J13" s="23"/>
    </row>
    <row r="14" spans="1:10" ht="27" x14ac:dyDescent="0.25">
      <c r="B14" s="146" t="s">
        <v>652</v>
      </c>
      <c r="C14" s="234">
        <v>475.4</v>
      </c>
      <c r="D14" s="234">
        <v>272.5</v>
      </c>
      <c r="E14" s="234">
        <v>937.57516416999999</v>
      </c>
      <c r="F14" s="369">
        <v>556.36412530000007</v>
      </c>
      <c r="G14" s="235">
        <v>0.59299999999999997</v>
      </c>
      <c r="H14" s="236">
        <v>1.17</v>
      </c>
      <c r="J14" s="23"/>
    </row>
    <row r="15" spans="1:10" x14ac:dyDescent="0.25">
      <c r="B15" s="237" t="s">
        <v>186</v>
      </c>
      <c r="C15" s="234">
        <v>41.9</v>
      </c>
      <c r="D15" s="234">
        <v>73.760000000000005</v>
      </c>
      <c r="E15" s="234">
        <v>1323.99927022</v>
      </c>
      <c r="F15" s="369">
        <v>1161.4907133500001</v>
      </c>
      <c r="G15" s="235">
        <v>0.877</v>
      </c>
      <c r="H15" s="236">
        <v>27.721</v>
      </c>
      <c r="J15" s="23"/>
    </row>
    <row r="16" spans="1:10" ht="27" x14ac:dyDescent="0.25">
      <c r="B16" s="237" t="s">
        <v>651</v>
      </c>
      <c r="C16" s="234">
        <v>0</v>
      </c>
      <c r="D16" s="234">
        <v>0</v>
      </c>
      <c r="E16" s="234">
        <v>987</v>
      </c>
      <c r="F16" s="369">
        <v>987</v>
      </c>
      <c r="G16" s="235">
        <v>1</v>
      </c>
      <c r="H16" s="238">
        <v>0</v>
      </c>
      <c r="J16" s="23"/>
    </row>
    <row r="17" spans="2:10" x14ac:dyDescent="0.25">
      <c r="B17" s="149" t="s">
        <v>187</v>
      </c>
      <c r="C17" s="230">
        <v>517.79999999999995</v>
      </c>
      <c r="D17" s="230">
        <v>346.26</v>
      </c>
      <c r="E17" s="230">
        <v>2261.5744343900001</v>
      </c>
      <c r="F17" s="370">
        <v>1717.8548386500001</v>
      </c>
      <c r="G17" s="235">
        <v>0.76</v>
      </c>
      <c r="H17" s="373">
        <v>3.3180000000000001</v>
      </c>
      <c r="J17" s="23"/>
    </row>
    <row r="18" spans="2:10" x14ac:dyDescent="0.25">
      <c r="B18" s="216" t="s">
        <v>29</v>
      </c>
      <c r="C18" s="232">
        <v>12736.3</v>
      </c>
      <c r="D18" s="232">
        <v>13380.864230000001</v>
      </c>
      <c r="E18" s="232">
        <v>15237.487109540001</v>
      </c>
      <c r="F18" s="371">
        <v>14529.940507980002</v>
      </c>
      <c r="G18" s="233">
        <v>0.95399999999999996</v>
      </c>
      <c r="H18" s="239">
        <v>1.141</v>
      </c>
    </row>
  </sheetData>
  <hyperlinks>
    <hyperlink ref="B2" location="'Obsah'!A1" display="[zpět]" xr:uid="{AF125BCA-A4F9-47A1-A499-49A92DDF795E}"/>
  </hyperlinks>
  <pageMargins left="0.7" right="0.7" top="0.78740157499999996" bottom="0.78740157499999996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7AAE-45F3-4184-8A4C-668841AD6897}">
  <sheetPr codeName="List68"/>
  <dimension ref="A1:I17"/>
  <sheetViews>
    <sheetView workbookViewId="0">
      <selection activeCell="G14" sqref="G14"/>
    </sheetView>
  </sheetViews>
  <sheetFormatPr defaultRowHeight="13.5" x14ac:dyDescent="0.25"/>
  <cols>
    <col min="1" max="1" width="1.7109375" style="1" customWidth="1"/>
    <col min="2" max="2" width="38.140625" style="1" customWidth="1"/>
    <col min="3" max="3" width="13.28515625" style="1" customWidth="1"/>
    <col min="4" max="4" width="13.85546875" style="1" customWidth="1"/>
    <col min="5" max="5" width="14.140625" style="1" customWidth="1"/>
    <col min="6" max="6" width="14.85546875" style="1" customWidth="1"/>
    <col min="7" max="7" width="12.85546875" style="1" customWidth="1"/>
    <col min="8" max="8" width="9.140625" style="1"/>
    <col min="9" max="9" width="13.7109375" style="1" bestFit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91" t="s">
        <v>599</v>
      </c>
    </row>
    <row r="5" spans="1:9" ht="5.0999999999999996" customHeight="1" x14ac:dyDescent="0.25"/>
    <row r="6" spans="1:9" ht="14.25" thickBot="1" x14ac:dyDescent="0.3">
      <c r="B6" s="381"/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9" x14ac:dyDescent="0.25">
      <c r="B7" s="141" t="s">
        <v>189</v>
      </c>
      <c r="C7" s="156" t="s">
        <v>190</v>
      </c>
      <c r="D7" s="241">
        <v>1002752.6</v>
      </c>
      <c r="E7" s="156" t="s">
        <v>191</v>
      </c>
      <c r="F7" s="225">
        <v>1222264.2</v>
      </c>
      <c r="G7" s="377">
        <v>1337632.4656312999</v>
      </c>
      <c r="I7" s="24"/>
    </row>
    <row r="8" spans="1:9" x14ac:dyDescent="0.25">
      <c r="B8" s="146" t="s">
        <v>192</v>
      </c>
      <c r="C8" s="158">
        <v>2.9</v>
      </c>
      <c r="D8" s="158">
        <v>31.2</v>
      </c>
      <c r="E8" s="158">
        <v>34.6</v>
      </c>
      <c r="F8" s="158">
        <v>24.9</v>
      </c>
      <c r="G8" s="378">
        <v>83.179775770000006</v>
      </c>
      <c r="I8" s="24"/>
    </row>
    <row r="9" spans="1:9" x14ac:dyDescent="0.25">
      <c r="B9" s="146" t="s">
        <v>193</v>
      </c>
      <c r="C9" s="158" t="s">
        <v>194</v>
      </c>
      <c r="D9" s="243">
        <v>1002783.9</v>
      </c>
      <c r="E9" s="158" t="s">
        <v>195</v>
      </c>
      <c r="F9" s="227">
        <v>1222289.2</v>
      </c>
      <c r="G9" s="378">
        <v>1337715.6454070699</v>
      </c>
      <c r="I9" s="24"/>
    </row>
    <row r="10" spans="1:9" ht="15" x14ac:dyDescent="0.25">
      <c r="B10" s="146" t="s">
        <v>657</v>
      </c>
      <c r="C10" s="158">
        <v>233.9</v>
      </c>
      <c r="D10" s="158">
        <v>214.9</v>
      </c>
      <c r="E10" s="158">
        <v>451.2</v>
      </c>
      <c r="F10" s="227">
        <v>311.60000000000002</v>
      </c>
      <c r="G10" s="378">
        <v>361.44899713000001</v>
      </c>
      <c r="I10" s="24"/>
    </row>
    <row r="11" spans="1:9" x14ac:dyDescent="0.25">
      <c r="B11" s="146" t="s">
        <v>196</v>
      </c>
      <c r="C11" s="158" t="s">
        <v>197</v>
      </c>
      <c r="D11" s="243">
        <v>1002998.8</v>
      </c>
      <c r="E11" s="158" t="s">
        <v>198</v>
      </c>
      <c r="F11" s="227">
        <v>1222600.8</v>
      </c>
      <c r="G11" s="378">
        <f>G10+G9</f>
        <v>1338077.0944041999</v>
      </c>
      <c r="I11" s="24"/>
    </row>
    <row r="12" spans="1:9" x14ac:dyDescent="0.25">
      <c r="B12" s="146" t="s">
        <v>199</v>
      </c>
      <c r="C12" s="158" t="s">
        <v>200</v>
      </c>
      <c r="D12" s="243">
        <v>12725.3</v>
      </c>
      <c r="E12" s="158" t="s">
        <v>188</v>
      </c>
      <c r="F12" s="227">
        <v>12736.3</v>
      </c>
      <c r="G12" s="378">
        <v>14529.940504349999</v>
      </c>
      <c r="I12" s="24"/>
    </row>
    <row r="13" spans="1:9" x14ac:dyDescent="0.25">
      <c r="B13" s="149" t="s">
        <v>714</v>
      </c>
      <c r="C13" s="160" t="s">
        <v>201</v>
      </c>
      <c r="D13" s="244">
        <v>11993.5</v>
      </c>
      <c r="E13" s="160" t="s">
        <v>182</v>
      </c>
      <c r="F13" s="230">
        <v>12219</v>
      </c>
      <c r="G13" s="379">
        <v>12812.085664329999</v>
      </c>
      <c r="I13" s="24"/>
    </row>
    <row r="14" spans="1:9" ht="15" x14ac:dyDescent="0.25">
      <c r="B14" s="140" t="s">
        <v>656</v>
      </c>
      <c r="C14" s="155" t="s">
        <v>202</v>
      </c>
      <c r="D14" s="240">
        <v>14329.7</v>
      </c>
      <c r="E14" s="155" t="s">
        <v>203</v>
      </c>
      <c r="F14" s="224">
        <v>13604.3</v>
      </c>
      <c r="G14" s="380">
        <v>13575.32</v>
      </c>
      <c r="I14" s="24"/>
    </row>
    <row r="16" spans="1:9" ht="15" x14ac:dyDescent="0.25">
      <c r="B16" s="408" t="s">
        <v>715</v>
      </c>
    </row>
    <row r="17" spans="2:2" ht="15" x14ac:dyDescent="0.25">
      <c r="B17" s="310" t="s">
        <v>716</v>
      </c>
    </row>
  </sheetData>
  <hyperlinks>
    <hyperlink ref="B2" location="'Obsah'!A1" display="[zpět]" xr:uid="{30E60C1C-1852-4F10-A173-E2F3A2D61AF9}"/>
  </hyperlinks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F9F2-31B5-4F03-9AD9-4072C1992C0E}">
  <sheetPr codeName="List69"/>
  <dimension ref="A1:G8"/>
  <sheetViews>
    <sheetView workbookViewId="0">
      <selection activeCell="G7" sqref="G7"/>
    </sheetView>
  </sheetViews>
  <sheetFormatPr defaultRowHeight="13.5" x14ac:dyDescent="0.25"/>
  <cols>
    <col min="1" max="1" width="1.7109375" style="1" customWidth="1"/>
    <col min="2" max="2" width="21" style="1" customWidth="1"/>
    <col min="3" max="3" width="13.7109375" style="1" customWidth="1"/>
    <col min="4" max="4" width="14" style="1" customWidth="1"/>
    <col min="5" max="5" width="12.5703125" style="1" customWidth="1"/>
    <col min="6" max="6" width="13.28515625" style="1" customWidth="1"/>
    <col min="7" max="7" width="14" style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600</v>
      </c>
    </row>
    <row r="5" spans="1:7" ht="5.0999999999999996" customHeight="1" x14ac:dyDescent="0.25"/>
    <row r="6" spans="1:7" ht="14.25" thickBot="1" x14ac:dyDescent="0.3">
      <c r="B6" s="272" t="s">
        <v>204</v>
      </c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246" t="s">
        <v>205</v>
      </c>
      <c r="C7" s="247">
        <v>65.7</v>
      </c>
      <c r="D7" s="247">
        <v>78.8</v>
      </c>
      <c r="E7" s="247">
        <v>93.4</v>
      </c>
      <c r="F7" s="248">
        <v>95.993139084139258</v>
      </c>
      <c r="G7" s="382">
        <v>92.091023635203754</v>
      </c>
    </row>
    <row r="8" spans="1:7" x14ac:dyDescent="0.25">
      <c r="B8" s="140" t="s">
        <v>206</v>
      </c>
      <c r="C8" s="155" t="s">
        <v>207</v>
      </c>
      <c r="D8" s="155" t="s">
        <v>208</v>
      </c>
      <c r="E8" s="155" t="s">
        <v>209</v>
      </c>
      <c r="F8" s="155" t="s">
        <v>210</v>
      </c>
      <c r="G8" s="380">
        <v>98566891.565296456</v>
      </c>
    </row>
  </sheetData>
  <hyperlinks>
    <hyperlink ref="B2" location="'Obsah'!A1" display="[zpět]" xr:uid="{F26892F0-AC2A-460F-86B0-DDA36A7EAAC6}"/>
  </hyperlinks>
  <pageMargins left="0.7" right="0.7" top="0.78740157499999996" bottom="0.78740157499999996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049D-9A19-4DDA-87D7-0585B3BF209E}">
  <sheetPr codeName="List37"/>
  <dimension ref="A1:G9"/>
  <sheetViews>
    <sheetView workbookViewId="0">
      <selection activeCell="G8" sqref="G8"/>
    </sheetView>
  </sheetViews>
  <sheetFormatPr defaultRowHeight="13.5" x14ac:dyDescent="0.25"/>
  <cols>
    <col min="1" max="1" width="1.7109375" style="1" customWidth="1"/>
    <col min="2" max="2" width="34" style="1" customWidth="1"/>
    <col min="3" max="6" width="9.140625" style="1"/>
    <col min="7" max="7" width="11.85546875" style="1" bestFit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601</v>
      </c>
    </row>
    <row r="5" spans="1:7" ht="5.0999999999999996" customHeight="1" x14ac:dyDescent="0.25"/>
    <row r="6" spans="1:7" ht="14.25" thickBot="1" x14ac:dyDescent="0.3">
      <c r="B6" s="272" t="s">
        <v>211</v>
      </c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141" t="s">
        <v>212</v>
      </c>
      <c r="C7" s="156">
        <v>1.5</v>
      </c>
      <c r="D7" s="156">
        <v>1.3</v>
      </c>
      <c r="E7" s="156">
        <v>1.1000000000000001</v>
      </c>
      <c r="F7" s="156">
        <v>1</v>
      </c>
      <c r="G7" s="377">
        <v>1.085882163674559</v>
      </c>
    </row>
    <row r="8" spans="1:7" x14ac:dyDescent="0.25">
      <c r="B8" s="149" t="s">
        <v>206</v>
      </c>
      <c r="C8" s="160" t="s">
        <v>213</v>
      </c>
      <c r="D8" s="160" t="s">
        <v>214</v>
      </c>
      <c r="E8" s="160" t="s">
        <v>215</v>
      </c>
      <c r="F8" s="160" t="s">
        <v>216</v>
      </c>
      <c r="G8" s="379">
        <v>1070320.294796</v>
      </c>
    </row>
    <row r="9" spans="1:7" x14ac:dyDescent="0.25">
      <c r="B9" s="140" t="s">
        <v>217</v>
      </c>
      <c r="C9" s="155" t="s">
        <v>218</v>
      </c>
      <c r="D9" s="155" t="s">
        <v>219</v>
      </c>
      <c r="E9" s="155" t="s">
        <v>220</v>
      </c>
      <c r="F9" s="155" t="s">
        <v>221</v>
      </c>
      <c r="G9" s="380">
        <v>943777.80150523153</v>
      </c>
    </row>
  </sheetData>
  <hyperlinks>
    <hyperlink ref="B2" location="'Obsah'!A1" display="[zpět]" xr:uid="{7620C0D0-A225-4750-B74E-E4179359941D}"/>
  </hyperlinks>
  <pageMargins left="0.7" right="0.7" top="0.78740157499999996" bottom="0.78740157499999996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E097-BA31-47ED-B730-6D6CB4E44C2C}">
  <sheetPr codeName="List54"/>
  <dimension ref="A1:H20"/>
  <sheetViews>
    <sheetView workbookViewId="0">
      <selection activeCell="H14" sqref="H14"/>
    </sheetView>
  </sheetViews>
  <sheetFormatPr defaultColWidth="9.140625" defaultRowHeight="15" customHeight="1" x14ac:dyDescent="0.25"/>
  <cols>
    <col min="1" max="1" width="1.7109375" style="3" customWidth="1"/>
    <col min="2" max="2" width="26.7109375" style="3" customWidth="1"/>
    <col min="3" max="8" width="11.42578125" style="3" customWidth="1"/>
    <col min="9" max="16384" width="9.140625" style="3"/>
  </cols>
  <sheetData>
    <row r="1" spans="1:8" ht="5.0999999999999996" customHeight="1" x14ac:dyDescent="0.25">
      <c r="A1" s="102"/>
    </row>
    <row r="2" spans="1:8" ht="15" customHeight="1" x14ac:dyDescent="0.25">
      <c r="B2" s="28" t="s">
        <v>398</v>
      </c>
    </row>
    <row r="3" spans="1:8" ht="5.0999999999999996" customHeight="1" x14ac:dyDescent="0.25">
      <c r="B3" s="28"/>
    </row>
    <row r="4" spans="1:8" ht="15" customHeight="1" x14ac:dyDescent="0.25">
      <c r="B4" s="288" t="s">
        <v>602</v>
      </c>
    </row>
    <row r="5" spans="1:8" ht="5.0999999999999996" customHeight="1" x14ac:dyDescent="0.25"/>
    <row r="6" spans="1:8" ht="43.5" customHeight="1" thickBot="1" x14ac:dyDescent="0.3">
      <c r="B6" s="445" t="s">
        <v>0</v>
      </c>
      <c r="C6" s="431" t="s">
        <v>485</v>
      </c>
      <c r="D6" s="431"/>
      <c r="E6" s="431" t="s">
        <v>484</v>
      </c>
      <c r="F6" s="431"/>
      <c r="G6" s="431" t="s">
        <v>486</v>
      </c>
      <c r="H6" s="432"/>
    </row>
    <row r="7" spans="1:8" ht="15" customHeight="1" thickBot="1" x14ac:dyDescent="0.3">
      <c r="B7" s="447"/>
      <c r="C7" s="249">
        <v>2024</v>
      </c>
      <c r="D7" s="249">
        <v>2025</v>
      </c>
      <c r="E7" s="249">
        <v>2024</v>
      </c>
      <c r="F7" s="249">
        <v>2025</v>
      </c>
      <c r="G7" s="249">
        <v>2024</v>
      </c>
      <c r="H7" s="250">
        <v>2025</v>
      </c>
    </row>
    <row r="8" spans="1:8" ht="15" customHeight="1" x14ac:dyDescent="0.25">
      <c r="B8" s="141" t="s">
        <v>222</v>
      </c>
      <c r="C8" s="142">
        <v>583633.9</v>
      </c>
      <c r="D8" s="324">
        <v>622628.44960000005</v>
      </c>
      <c r="E8" s="142">
        <v>5723.2</v>
      </c>
      <c r="F8" s="324">
        <v>6301.6638999999996</v>
      </c>
      <c r="G8" s="241">
        <v>0.98</v>
      </c>
      <c r="H8" s="383">
        <v>1.0121066430627168</v>
      </c>
    </row>
    <row r="9" spans="1:8" ht="15" customHeight="1" x14ac:dyDescent="0.25">
      <c r="B9" s="146" t="s">
        <v>223</v>
      </c>
      <c r="C9" s="147">
        <v>283291</v>
      </c>
      <c r="D9" s="325">
        <v>324049.86170000001</v>
      </c>
      <c r="E9" s="147">
        <v>1911.9</v>
      </c>
      <c r="F9" s="325">
        <v>2284.9992000000002</v>
      </c>
      <c r="G9" s="243">
        <v>0.67</v>
      </c>
      <c r="H9" s="384">
        <v>0.70513815004044489</v>
      </c>
    </row>
    <row r="10" spans="1:8" ht="15" customHeight="1" x14ac:dyDescent="0.25">
      <c r="B10" s="146" t="s">
        <v>388</v>
      </c>
      <c r="C10" s="147">
        <v>25778.5</v>
      </c>
      <c r="D10" s="325">
        <v>35679.644500000002</v>
      </c>
      <c r="E10" s="147">
        <v>2400.3000000000002</v>
      </c>
      <c r="F10" s="325">
        <v>2825.8062</v>
      </c>
      <c r="G10" s="243">
        <v>9.31</v>
      </c>
      <c r="H10" s="384">
        <v>7.9199393368395237</v>
      </c>
    </row>
    <row r="11" spans="1:8" ht="15" customHeight="1" x14ac:dyDescent="0.25">
      <c r="B11" s="146" t="s">
        <v>658</v>
      </c>
      <c r="C11" s="147">
        <v>257017.8</v>
      </c>
      <c r="D11" s="325">
        <v>277126.8199</v>
      </c>
      <c r="E11" s="147">
        <v>710</v>
      </c>
      <c r="F11" s="325">
        <v>828.39760000000001</v>
      </c>
      <c r="G11" s="243">
        <v>0.28000000000000003</v>
      </c>
      <c r="H11" s="384">
        <v>0.29892364813298244</v>
      </c>
    </row>
    <row r="12" spans="1:8" ht="15" customHeight="1" x14ac:dyDescent="0.25">
      <c r="B12" s="146" t="s">
        <v>77</v>
      </c>
      <c r="C12" s="147">
        <v>23115.200000000001</v>
      </c>
      <c r="D12" s="325">
        <v>23635.110700000001</v>
      </c>
      <c r="E12" s="147">
        <v>1247.5</v>
      </c>
      <c r="F12" s="325">
        <v>1570.2860000000001</v>
      </c>
      <c r="G12" s="243">
        <v>5.4</v>
      </c>
      <c r="H12" s="384">
        <v>6.6438698761838246</v>
      </c>
    </row>
    <row r="13" spans="1:8" ht="15" customHeight="1" x14ac:dyDescent="0.25">
      <c r="B13" s="149" t="s">
        <v>12</v>
      </c>
      <c r="C13" s="151">
        <v>1155.5</v>
      </c>
      <c r="D13" s="326">
        <v>1216.9474</v>
      </c>
      <c r="E13" s="151">
        <v>147.19999999999999</v>
      </c>
      <c r="F13" s="326">
        <v>71.474800000000002</v>
      </c>
      <c r="G13" s="244">
        <v>12.74</v>
      </c>
      <c r="H13" s="385">
        <v>5.8732858955120006</v>
      </c>
    </row>
    <row r="14" spans="1:8" ht="15" customHeight="1" x14ac:dyDescent="0.25">
      <c r="B14" s="140" t="s">
        <v>659</v>
      </c>
      <c r="C14" s="135">
        <v>20403.3</v>
      </c>
      <c r="D14" s="327">
        <v>22887.2225</v>
      </c>
      <c r="E14" s="135">
        <v>50.7</v>
      </c>
      <c r="F14" s="327">
        <v>58.191600000000001</v>
      </c>
      <c r="G14" s="240">
        <v>0.25</v>
      </c>
      <c r="H14" s="386">
        <v>0.25425365616120521</v>
      </c>
    </row>
    <row r="16" spans="1:8" ht="15" customHeight="1" x14ac:dyDescent="0.25">
      <c r="B16" s="25" t="s">
        <v>662</v>
      </c>
      <c r="C16" s="11"/>
      <c r="D16" s="11"/>
      <c r="E16" s="11"/>
      <c r="F16" s="11"/>
      <c r="G16" s="11"/>
      <c r="H16" s="11"/>
    </row>
    <row r="17" spans="2:8" ht="15" customHeight="1" x14ac:dyDescent="0.25">
      <c r="B17" s="26" t="s">
        <v>663</v>
      </c>
      <c r="C17" s="11"/>
      <c r="D17" s="11"/>
      <c r="E17" s="11"/>
      <c r="F17" s="11"/>
      <c r="G17" s="11"/>
      <c r="H17" s="11"/>
    </row>
    <row r="18" spans="2:8" ht="15" customHeight="1" x14ac:dyDescent="0.25">
      <c r="B18" s="26" t="s">
        <v>664</v>
      </c>
      <c r="C18" s="11"/>
      <c r="D18" s="11"/>
      <c r="E18" s="11"/>
      <c r="F18" s="11"/>
      <c r="G18" s="11"/>
      <c r="H18" s="11"/>
    </row>
    <row r="19" spans="2:8" ht="15" customHeight="1" x14ac:dyDescent="0.25">
      <c r="B19" s="26" t="s">
        <v>660</v>
      </c>
      <c r="C19" s="11"/>
      <c r="D19" s="11"/>
      <c r="E19" s="11"/>
      <c r="F19" s="11"/>
      <c r="G19" s="11"/>
      <c r="H19" s="11"/>
    </row>
    <row r="20" spans="2:8" ht="15" customHeight="1" x14ac:dyDescent="0.25">
      <c r="B20" s="26" t="s">
        <v>661</v>
      </c>
    </row>
  </sheetData>
  <mergeCells count="4">
    <mergeCell ref="B6:B7"/>
    <mergeCell ref="C6:D6"/>
    <mergeCell ref="E6:F6"/>
    <mergeCell ref="G6:H6"/>
  </mergeCells>
  <hyperlinks>
    <hyperlink ref="B2" location="'Obsah'!A1" display="[zpět]" xr:uid="{639B8036-44EA-4F72-B684-9FB357D40423}"/>
  </hyperlinks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2779-0D07-4761-886A-A5925FDAA389}">
  <sheetPr codeName="List60"/>
  <dimension ref="A1:F13"/>
  <sheetViews>
    <sheetView workbookViewId="0">
      <selection activeCell="F13" sqref="F13"/>
    </sheetView>
  </sheetViews>
  <sheetFormatPr defaultColWidth="9.140625" defaultRowHeight="13.5" x14ac:dyDescent="0.25"/>
  <cols>
    <col min="1" max="1" width="1.7109375" style="1" customWidth="1"/>
    <col min="2" max="2" width="53.7109375" style="1" customWidth="1"/>
    <col min="3" max="3" width="9.140625" style="1"/>
    <col min="4" max="4" width="10.7109375" style="1" customWidth="1"/>
    <col min="5" max="5" width="12.85546875" style="1" customWidth="1"/>
    <col min="6" max="16384" width="9.140625" style="1"/>
  </cols>
  <sheetData>
    <row r="1" spans="1:6" ht="5.0999999999999996" customHeight="1" x14ac:dyDescent="0.25">
      <c r="A1" s="21"/>
    </row>
    <row r="2" spans="1:6" ht="15" x14ac:dyDescent="0.25">
      <c r="B2" s="27" t="s">
        <v>398</v>
      </c>
    </row>
    <row r="3" spans="1:6" ht="5.0999999999999996" customHeight="1" x14ac:dyDescent="0.25">
      <c r="B3" s="27"/>
    </row>
    <row r="4" spans="1:6" x14ac:dyDescent="0.25">
      <c r="B4" s="291" t="s">
        <v>603</v>
      </c>
    </row>
    <row r="5" spans="1:6" ht="5.0999999999999996" customHeight="1" x14ac:dyDescent="0.25"/>
    <row r="6" spans="1:6" ht="40.5" x14ac:dyDescent="0.25">
      <c r="B6" s="136" t="s">
        <v>84</v>
      </c>
      <c r="C6" s="34" t="s">
        <v>154</v>
      </c>
      <c r="D6" s="34" t="s">
        <v>153</v>
      </c>
      <c r="E6" s="34" t="s">
        <v>224</v>
      </c>
      <c r="F6" s="35" t="s">
        <v>29</v>
      </c>
    </row>
    <row r="7" spans="1:6" x14ac:dyDescent="0.25">
      <c r="B7" s="141" t="s">
        <v>225</v>
      </c>
      <c r="C7" s="156">
        <v>253</v>
      </c>
      <c r="D7" s="156">
        <v>11</v>
      </c>
      <c r="E7" s="156">
        <v>159</v>
      </c>
      <c r="F7" s="220">
        <v>423</v>
      </c>
    </row>
    <row r="8" spans="1:6" x14ac:dyDescent="0.25">
      <c r="B8" s="146" t="s">
        <v>226</v>
      </c>
      <c r="C8" s="158">
        <v>44</v>
      </c>
      <c r="D8" s="158">
        <v>3</v>
      </c>
      <c r="E8" s="158">
        <v>15</v>
      </c>
      <c r="F8" s="218">
        <v>62</v>
      </c>
    </row>
    <row r="9" spans="1:6" x14ac:dyDescent="0.25">
      <c r="B9" s="146" t="s">
        <v>227</v>
      </c>
      <c r="C9" s="158">
        <v>77</v>
      </c>
      <c r="D9" s="158">
        <v>4</v>
      </c>
      <c r="E9" s="158">
        <v>17</v>
      </c>
      <c r="F9" s="218">
        <v>98</v>
      </c>
    </row>
    <row r="10" spans="1:6" x14ac:dyDescent="0.25">
      <c r="B10" s="146" t="s">
        <v>228</v>
      </c>
      <c r="C10" s="158">
        <v>7</v>
      </c>
      <c r="D10" s="158">
        <v>2</v>
      </c>
      <c r="E10" s="158">
        <v>6</v>
      </c>
      <c r="F10" s="218">
        <v>15</v>
      </c>
    </row>
    <row r="11" spans="1:6" x14ac:dyDescent="0.25">
      <c r="B11" s="146" t="s">
        <v>229</v>
      </c>
      <c r="C11" s="158">
        <v>12</v>
      </c>
      <c r="D11" s="158">
        <v>4</v>
      </c>
      <c r="E11" s="158">
        <v>2</v>
      </c>
      <c r="F11" s="218">
        <v>18</v>
      </c>
    </row>
    <row r="12" spans="1:6" x14ac:dyDescent="0.25">
      <c r="B12" s="149" t="s">
        <v>230</v>
      </c>
      <c r="C12" s="160">
        <v>0</v>
      </c>
      <c r="D12" s="160">
        <v>1</v>
      </c>
      <c r="E12" s="160">
        <v>0</v>
      </c>
      <c r="F12" s="219">
        <v>1</v>
      </c>
    </row>
    <row r="13" spans="1:6" x14ac:dyDescent="0.25">
      <c r="B13" s="140" t="s">
        <v>231</v>
      </c>
      <c r="C13" s="155">
        <v>7</v>
      </c>
      <c r="D13" s="155">
        <v>2</v>
      </c>
      <c r="E13" s="155">
        <v>3</v>
      </c>
      <c r="F13" s="155">
        <v>12</v>
      </c>
    </row>
  </sheetData>
  <hyperlinks>
    <hyperlink ref="B2" location="'Obsah'!A1" display="[zpět]" xr:uid="{DDD823DC-6B94-44AD-99A3-B02E7146D8C0}"/>
  </hyperlinks>
  <pageMargins left="0.7" right="0.7" top="0.78740157499999996" bottom="0.78740157499999996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5BA8-5993-47BD-8EA2-4F80FEE7199F}">
  <sheetPr codeName="List70"/>
  <dimension ref="A1:F13"/>
  <sheetViews>
    <sheetView workbookViewId="0">
      <selection activeCell="F9" sqref="F9"/>
    </sheetView>
  </sheetViews>
  <sheetFormatPr defaultRowHeight="13.5" x14ac:dyDescent="0.25"/>
  <cols>
    <col min="1" max="1" width="1.7109375" style="1" customWidth="1"/>
    <col min="2" max="2" width="52.28515625" style="1" customWidth="1"/>
    <col min="3" max="3" width="9.140625" style="1"/>
    <col min="4" max="4" width="11.42578125" style="1" customWidth="1"/>
    <col min="5" max="5" width="12.140625" style="1" customWidth="1"/>
    <col min="6" max="16384" width="9.140625" style="1"/>
  </cols>
  <sheetData>
    <row r="1" spans="1:6" ht="5.0999999999999996" customHeight="1" x14ac:dyDescent="0.25">
      <c r="A1" s="21"/>
    </row>
    <row r="2" spans="1:6" ht="15" x14ac:dyDescent="0.25">
      <c r="B2" s="27" t="s">
        <v>398</v>
      </c>
    </row>
    <row r="3" spans="1:6" ht="5.0999999999999996" customHeight="1" x14ac:dyDescent="0.25">
      <c r="B3" s="27"/>
    </row>
    <row r="4" spans="1:6" x14ac:dyDescent="0.25">
      <c r="B4" s="291" t="s">
        <v>604</v>
      </c>
    </row>
    <row r="5" spans="1:6" ht="5.0999999999999996" customHeight="1" x14ac:dyDescent="0.25"/>
    <row r="6" spans="1:6" ht="40.5" x14ac:dyDescent="0.25">
      <c r="B6" s="136" t="s">
        <v>84</v>
      </c>
      <c r="C6" s="34" t="s">
        <v>154</v>
      </c>
      <c r="D6" s="34" t="s">
        <v>153</v>
      </c>
      <c r="E6" s="34" t="s">
        <v>224</v>
      </c>
      <c r="F6" s="35" t="s">
        <v>29</v>
      </c>
    </row>
    <row r="7" spans="1:6" x14ac:dyDescent="0.25">
      <c r="B7" s="141" t="s">
        <v>232</v>
      </c>
      <c r="C7" s="156">
        <v>4</v>
      </c>
      <c r="D7" s="156">
        <v>1</v>
      </c>
      <c r="E7" s="156">
        <v>1</v>
      </c>
      <c r="F7" s="220">
        <v>6</v>
      </c>
    </row>
    <row r="8" spans="1:6" x14ac:dyDescent="0.25">
      <c r="B8" s="146" t="s">
        <v>233</v>
      </c>
      <c r="C8" s="158">
        <v>0</v>
      </c>
      <c r="D8" s="158">
        <v>0</v>
      </c>
      <c r="E8" s="158">
        <v>0</v>
      </c>
      <c r="F8" s="218">
        <v>0</v>
      </c>
    </row>
    <row r="9" spans="1:6" x14ac:dyDescent="0.25">
      <c r="B9" s="146" t="s">
        <v>234</v>
      </c>
      <c r="C9" s="158">
        <v>11</v>
      </c>
      <c r="D9" s="158">
        <v>0</v>
      </c>
      <c r="E9" s="158">
        <v>0</v>
      </c>
      <c r="F9" s="218">
        <v>11</v>
      </c>
    </row>
    <row r="10" spans="1:6" x14ac:dyDescent="0.25">
      <c r="B10" s="146" t="s">
        <v>235</v>
      </c>
      <c r="C10" s="158">
        <v>0</v>
      </c>
      <c r="D10" s="158">
        <v>0</v>
      </c>
      <c r="E10" s="158">
        <v>0</v>
      </c>
      <c r="F10" s="218">
        <v>0</v>
      </c>
    </row>
    <row r="11" spans="1:6" x14ac:dyDescent="0.25">
      <c r="B11" s="146" t="s">
        <v>236</v>
      </c>
      <c r="C11" s="158">
        <v>0</v>
      </c>
      <c r="D11" s="158">
        <v>0</v>
      </c>
      <c r="E11" s="158">
        <v>0</v>
      </c>
      <c r="F11" s="218">
        <v>0</v>
      </c>
    </row>
    <row r="12" spans="1:6" x14ac:dyDescent="0.25">
      <c r="B12" s="149" t="s">
        <v>237</v>
      </c>
      <c r="C12" s="160">
        <v>0</v>
      </c>
      <c r="D12" s="160">
        <v>0</v>
      </c>
      <c r="E12" s="160">
        <v>0</v>
      </c>
      <c r="F12" s="219">
        <v>0</v>
      </c>
    </row>
    <row r="13" spans="1:6" x14ac:dyDescent="0.25">
      <c r="B13" s="140" t="s">
        <v>238</v>
      </c>
      <c r="C13" s="155">
        <v>0</v>
      </c>
      <c r="D13" s="155">
        <v>0</v>
      </c>
      <c r="E13" s="155">
        <v>0</v>
      </c>
      <c r="F13" s="155">
        <v>0</v>
      </c>
    </row>
  </sheetData>
  <hyperlinks>
    <hyperlink ref="B2" location="'Obsah'!A1" display="[zpět]" xr:uid="{17415927-B45F-4CB1-BF7A-1529B7846826}"/>
  </hyperlinks>
  <pageMargins left="0.7" right="0.7" top="0.78740157499999996" bottom="0.78740157499999996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7344-0F9A-4BDC-98E1-B1ABD9947853}">
  <sheetPr codeName="List7"/>
  <dimension ref="A1:H22"/>
  <sheetViews>
    <sheetView workbookViewId="0">
      <selection activeCell="H22" sqref="H22"/>
    </sheetView>
  </sheetViews>
  <sheetFormatPr defaultColWidth="9.140625" defaultRowHeight="13.5" x14ac:dyDescent="0.25"/>
  <cols>
    <col min="1" max="1" width="1.7109375" style="1" customWidth="1"/>
    <col min="2" max="2" width="35.42578125" style="1" customWidth="1"/>
    <col min="3" max="6" width="15.7109375" style="1" customWidth="1"/>
    <col min="7" max="7" width="17.7109375" style="1" customWidth="1"/>
    <col min="8" max="8" width="17.5703125" style="1" customWidth="1"/>
    <col min="9" max="16384" width="9.140625" style="1"/>
  </cols>
  <sheetData>
    <row r="1" spans="1:8" ht="5.0999999999999996" customHeight="1" x14ac:dyDescent="0.25">
      <c r="A1" s="21"/>
    </row>
    <row r="2" spans="1:8" ht="15" x14ac:dyDescent="0.25">
      <c r="B2" s="27" t="s">
        <v>398</v>
      </c>
    </row>
    <row r="3" spans="1:8" ht="5.0999999999999996" customHeight="1" x14ac:dyDescent="0.25">
      <c r="B3" s="27"/>
    </row>
    <row r="4" spans="1:8" x14ac:dyDescent="0.25">
      <c r="B4" s="289" t="s">
        <v>717</v>
      </c>
    </row>
    <row r="5" spans="1:8" ht="5.0999999999999996" customHeight="1" x14ac:dyDescent="0.25"/>
    <row r="6" spans="1:8" ht="14.25" thickBot="1" x14ac:dyDescent="0.3">
      <c r="B6" s="299" t="s">
        <v>40</v>
      </c>
      <c r="C6" s="165">
        <v>2022</v>
      </c>
      <c r="D6" s="165">
        <v>2023</v>
      </c>
      <c r="E6" s="165">
        <v>2024</v>
      </c>
      <c r="F6" s="165">
        <v>2025</v>
      </c>
      <c r="G6" s="165" t="s">
        <v>393</v>
      </c>
      <c r="H6" s="166" t="s">
        <v>394</v>
      </c>
    </row>
    <row r="7" spans="1:8" x14ac:dyDescent="0.25">
      <c r="B7" s="36" t="s">
        <v>60</v>
      </c>
      <c r="C7" s="107">
        <v>242681.8</v>
      </c>
      <c r="D7" s="107">
        <v>257438.23360000001</v>
      </c>
      <c r="E7" s="107">
        <v>263779.0295</v>
      </c>
      <c r="F7" s="311">
        <v>273146.7378</v>
      </c>
      <c r="G7" s="82">
        <v>1.0355135</v>
      </c>
      <c r="H7" s="253">
        <v>9367.7082999999984</v>
      </c>
    </row>
    <row r="8" spans="1:8" x14ac:dyDescent="0.25">
      <c r="B8" s="39" t="s">
        <v>46</v>
      </c>
      <c r="C8" s="89">
        <v>146145.70000000001</v>
      </c>
      <c r="D8" s="89">
        <v>152396.49050000001</v>
      </c>
      <c r="E8" s="89">
        <v>158158.30069999999</v>
      </c>
      <c r="F8" s="314">
        <v>165127.93229999999</v>
      </c>
      <c r="G8" s="82">
        <v>1.0440674000000001</v>
      </c>
      <c r="H8" s="254">
        <v>6969.6315999999933</v>
      </c>
    </row>
    <row r="9" spans="1:8" x14ac:dyDescent="0.25">
      <c r="B9" s="39" t="s">
        <v>47</v>
      </c>
      <c r="C9" s="89">
        <v>31406</v>
      </c>
      <c r="D9" s="89">
        <v>33763.390200000002</v>
      </c>
      <c r="E9" s="89">
        <v>35341.627999999997</v>
      </c>
      <c r="F9" s="314">
        <v>37251.281600000002</v>
      </c>
      <c r="G9" s="82">
        <v>1.0540341</v>
      </c>
      <c r="H9" s="254">
        <v>1909.6536000000051</v>
      </c>
    </row>
    <row r="10" spans="1:8" x14ac:dyDescent="0.25">
      <c r="B10" s="39" t="s">
        <v>48</v>
      </c>
      <c r="C10" s="89">
        <v>9361.7999999999993</v>
      </c>
      <c r="D10" s="89">
        <v>10339.0162</v>
      </c>
      <c r="E10" s="89">
        <v>10084.252699999999</v>
      </c>
      <c r="F10" s="314">
        <v>10821.337600000001</v>
      </c>
      <c r="G10" s="82">
        <v>1.0730926999999999</v>
      </c>
      <c r="H10" s="254">
        <v>737.08490000000165</v>
      </c>
    </row>
    <row r="11" spans="1:8" x14ac:dyDescent="0.25">
      <c r="B11" s="39" t="s">
        <v>49</v>
      </c>
      <c r="C11" s="89">
        <v>6913.5</v>
      </c>
      <c r="D11" s="89">
        <v>7614.2443999999996</v>
      </c>
      <c r="E11" s="89">
        <v>8721.3960000000006</v>
      </c>
      <c r="F11" s="314">
        <v>9536.8978000000006</v>
      </c>
      <c r="G11" s="82">
        <v>1.0935059</v>
      </c>
      <c r="H11" s="254">
        <v>815.5018</v>
      </c>
    </row>
    <row r="12" spans="1:8" x14ac:dyDescent="0.25">
      <c r="B12" s="39" t="s">
        <v>50</v>
      </c>
      <c r="C12" s="89">
        <v>1980.1</v>
      </c>
      <c r="D12" s="89">
        <v>1998.0994000000001</v>
      </c>
      <c r="E12" s="89">
        <v>2012.3203000000001</v>
      </c>
      <c r="F12" s="314">
        <v>2557.5988000000002</v>
      </c>
      <c r="G12" s="82">
        <v>1.2709699999999999</v>
      </c>
      <c r="H12" s="254">
        <v>545.27850000000012</v>
      </c>
    </row>
    <row r="13" spans="1:8" x14ac:dyDescent="0.25">
      <c r="B13" s="39" t="s">
        <v>51</v>
      </c>
      <c r="C13" s="89">
        <v>7688</v>
      </c>
      <c r="D13" s="89">
        <v>8552.0342999999993</v>
      </c>
      <c r="E13" s="89">
        <v>8767.9848000000002</v>
      </c>
      <c r="F13" s="314">
        <v>9094.9477999999999</v>
      </c>
      <c r="G13" s="82">
        <v>1.0372906</v>
      </c>
      <c r="H13" s="254">
        <v>326.96299999999974</v>
      </c>
    </row>
    <row r="14" spans="1:8" x14ac:dyDescent="0.25">
      <c r="B14" s="39" t="s">
        <v>52</v>
      </c>
      <c r="C14" s="89">
        <v>5996.3</v>
      </c>
      <c r="D14" s="89">
        <v>6765.7983999999997</v>
      </c>
      <c r="E14" s="89">
        <v>7329.8146999999999</v>
      </c>
      <c r="F14" s="314">
        <v>7848.5825000000004</v>
      </c>
      <c r="G14" s="82">
        <v>1.070775</v>
      </c>
      <c r="H14" s="254">
        <v>518.76780000000053</v>
      </c>
    </row>
    <row r="15" spans="1:8" x14ac:dyDescent="0.25">
      <c r="B15" s="39" t="s">
        <v>53</v>
      </c>
      <c r="C15" s="89">
        <v>10019.9</v>
      </c>
      <c r="D15" s="89">
        <v>10520.9575</v>
      </c>
      <c r="E15" s="89">
        <v>10940.850899999999</v>
      </c>
      <c r="F15" s="314">
        <v>12902.6734</v>
      </c>
      <c r="G15" s="82">
        <v>1.1793117</v>
      </c>
      <c r="H15" s="254">
        <v>1961.8225000000002</v>
      </c>
    </row>
    <row r="16" spans="1:8" x14ac:dyDescent="0.25">
      <c r="B16" s="39" t="s">
        <v>54</v>
      </c>
      <c r="C16" s="89">
        <v>9357.2000000000007</v>
      </c>
      <c r="D16" s="89">
        <v>9230.8991000000005</v>
      </c>
      <c r="E16" s="89">
        <v>9582.0524000000005</v>
      </c>
      <c r="F16" s="314">
        <v>11079.0285</v>
      </c>
      <c r="G16" s="82">
        <v>1.1562271</v>
      </c>
      <c r="H16" s="254">
        <v>1496.9760999999999</v>
      </c>
    </row>
    <row r="17" spans="2:8" x14ac:dyDescent="0.25">
      <c r="B17" s="39" t="s">
        <v>55</v>
      </c>
      <c r="C17" s="89">
        <v>8173.2</v>
      </c>
      <c r="D17" s="89">
        <v>8784.3754000000008</v>
      </c>
      <c r="E17" s="89">
        <v>8764.2746000000006</v>
      </c>
      <c r="F17" s="314">
        <v>9147.9887999999992</v>
      </c>
      <c r="G17" s="82">
        <v>1.0437816</v>
      </c>
      <c r="H17" s="254">
        <v>383.71419999999853</v>
      </c>
    </row>
    <row r="18" spans="2:8" x14ac:dyDescent="0.25">
      <c r="B18" s="39" t="s">
        <v>56</v>
      </c>
      <c r="C18" s="89">
        <v>39588.5</v>
      </c>
      <c r="D18" s="89">
        <v>47353.0026</v>
      </c>
      <c r="E18" s="89">
        <v>51837.611700000001</v>
      </c>
      <c r="F18" s="314">
        <v>58977.8894</v>
      </c>
      <c r="G18" s="82">
        <v>1.1377432000000001</v>
      </c>
      <c r="H18" s="254">
        <v>7140.2776999999987</v>
      </c>
    </row>
    <row r="19" spans="2:8" x14ac:dyDescent="0.25">
      <c r="B19" s="39" t="s">
        <v>57</v>
      </c>
      <c r="C19" s="89">
        <v>10775.8</v>
      </c>
      <c r="D19" s="89">
        <v>11561.4887</v>
      </c>
      <c r="E19" s="89">
        <v>11502.4473</v>
      </c>
      <c r="F19" s="314">
        <v>11413.8668</v>
      </c>
      <c r="G19" s="82">
        <v>0.99229900000000004</v>
      </c>
      <c r="H19" s="425">
        <v>-88.580500000000029</v>
      </c>
    </row>
    <row r="20" spans="2:8" x14ac:dyDescent="0.25">
      <c r="B20" s="39" t="s">
        <v>58</v>
      </c>
      <c r="C20" s="89">
        <v>-5384.2</v>
      </c>
      <c r="D20" s="89">
        <v>-11573.204</v>
      </c>
      <c r="E20" s="89">
        <v>-15750.0476</v>
      </c>
      <c r="F20" s="314">
        <v>-9167.0519000000004</v>
      </c>
      <c r="G20" s="82">
        <v>0.58203329999999998</v>
      </c>
      <c r="H20" s="254">
        <v>6582.9956999999995</v>
      </c>
    </row>
    <row r="21" spans="2:8" x14ac:dyDescent="0.25">
      <c r="B21" s="44" t="s">
        <v>59</v>
      </c>
      <c r="C21" s="91">
        <v>11030</v>
      </c>
      <c r="D21" s="91">
        <v>11982.306399999999</v>
      </c>
      <c r="E21" s="91">
        <v>12561.9624</v>
      </c>
      <c r="F21" s="297">
        <v>12888.7384</v>
      </c>
      <c r="G21" s="82">
        <v>1.0260130999999999</v>
      </c>
      <c r="H21" s="255">
        <v>326.77599999999984</v>
      </c>
    </row>
    <row r="22" spans="2:8" x14ac:dyDescent="0.25">
      <c r="B22" s="170" t="s">
        <v>29</v>
      </c>
      <c r="C22" s="171">
        <v>535733.9</v>
      </c>
      <c r="D22" s="171">
        <v>566727.13269999996</v>
      </c>
      <c r="E22" s="171">
        <v>583633.87840000005</v>
      </c>
      <c r="F22" s="298">
        <v>622628.44960000005</v>
      </c>
      <c r="G22" s="256">
        <v>1.0668134</v>
      </c>
      <c r="H22" s="232">
        <v>38994.571200000006</v>
      </c>
    </row>
  </sheetData>
  <hyperlinks>
    <hyperlink ref="B2" location="'Obsah'!A1" display="[zpět]" xr:uid="{81E134FE-0C64-4BF9-BB13-00AC675D673E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DBFB-DF95-4446-BA02-05D9506A4A49}">
  <sheetPr codeName="List6"/>
  <dimension ref="A1:H13"/>
  <sheetViews>
    <sheetView workbookViewId="0"/>
  </sheetViews>
  <sheetFormatPr defaultColWidth="9.140625" defaultRowHeight="15.95" customHeight="1" x14ac:dyDescent="0.25"/>
  <cols>
    <col min="1" max="1" width="1.7109375" style="1" customWidth="1"/>
    <col min="2" max="2" width="36.28515625" style="1" bestFit="1" customWidth="1"/>
    <col min="3" max="3" width="15.85546875" style="1" customWidth="1"/>
    <col min="4" max="8" width="15.7109375" style="1" customWidth="1"/>
    <col min="9" max="16384" width="9.140625" style="1"/>
  </cols>
  <sheetData>
    <row r="1" spans="1:8" ht="5.0999999999999996" customHeight="1" x14ac:dyDescent="0.25">
      <c r="A1" s="21"/>
    </row>
    <row r="2" spans="1:8" ht="15.95" customHeight="1" x14ac:dyDescent="0.25">
      <c r="B2" s="27" t="s">
        <v>398</v>
      </c>
    </row>
    <row r="3" spans="1:8" ht="5.0999999999999996" customHeight="1" x14ac:dyDescent="0.25">
      <c r="B3" s="27"/>
    </row>
    <row r="4" spans="1:8" ht="15.95" customHeight="1" x14ac:dyDescent="0.25">
      <c r="B4" s="287" t="s">
        <v>557</v>
      </c>
    </row>
    <row r="5" spans="1:8" ht="5.0999999999999996" customHeight="1" x14ac:dyDescent="0.25"/>
    <row r="6" spans="1:8" ht="15.95" customHeight="1" thickBot="1" x14ac:dyDescent="0.3">
      <c r="B6" s="299" t="s">
        <v>30</v>
      </c>
      <c r="C6" s="165">
        <v>2022</v>
      </c>
      <c r="D6" s="165">
        <v>2023</v>
      </c>
      <c r="E6" s="165">
        <v>2024</v>
      </c>
      <c r="F6" s="165">
        <v>2025</v>
      </c>
      <c r="G6" s="165" t="s">
        <v>393</v>
      </c>
      <c r="H6" s="166" t="s">
        <v>394</v>
      </c>
    </row>
    <row r="7" spans="1:8" ht="15.95" customHeight="1" x14ac:dyDescent="0.25">
      <c r="B7" s="36" t="s">
        <v>31</v>
      </c>
      <c r="C7" s="80">
        <v>950759.4</v>
      </c>
      <c r="D7" s="80">
        <v>990269.51659999997</v>
      </c>
      <c r="E7" s="81">
        <v>1004873.9692000001</v>
      </c>
      <c r="F7" s="294">
        <v>1050970.6643000001</v>
      </c>
      <c r="G7" s="82">
        <v>1.046</v>
      </c>
      <c r="H7" s="83">
        <v>46096.695100000012</v>
      </c>
    </row>
    <row r="8" spans="1:8" ht="15.95" customHeight="1" x14ac:dyDescent="0.25">
      <c r="B8" s="39" t="s">
        <v>32</v>
      </c>
      <c r="C8" s="84">
        <v>950524.4</v>
      </c>
      <c r="D8" s="84">
        <v>992811.68240000005</v>
      </c>
      <c r="E8" s="85">
        <v>1006903.3155</v>
      </c>
      <c r="F8" s="295">
        <v>1059664.2638000001</v>
      </c>
      <c r="G8" s="86">
        <v>1.052</v>
      </c>
      <c r="H8" s="87">
        <v>52760.948300000047</v>
      </c>
    </row>
    <row r="9" spans="1:8" ht="15.95" customHeight="1" x14ac:dyDescent="0.25">
      <c r="B9" s="39" t="s">
        <v>73</v>
      </c>
      <c r="C9" s="88">
        <v>1</v>
      </c>
      <c r="D9" s="88">
        <v>0.997</v>
      </c>
      <c r="E9" s="88">
        <v>0.998</v>
      </c>
      <c r="F9" s="296">
        <v>0.99199999999999999</v>
      </c>
      <c r="G9" s="86"/>
      <c r="H9" s="87"/>
    </row>
    <row r="10" spans="1:8" ht="15.95" customHeight="1" x14ac:dyDescent="0.25">
      <c r="B10" s="44" t="s">
        <v>33</v>
      </c>
      <c r="C10" s="90">
        <v>-415025.5</v>
      </c>
      <c r="D10" s="90">
        <v>-423542.38390000002</v>
      </c>
      <c r="E10" s="91">
        <v>-421240.09080000001</v>
      </c>
      <c r="F10" s="297">
        <v>-428342.21470000001</v>
      </c>
      <c r="G10" s="92">
        <v>1.0169999999999999</v>
      </c>
      <c r="H10" s="93">
        <v>-7102.123900000006</v>
      </c>
    </row>
    <row r="11" spans="1:8" ht="15.95" customHeight="1" x14ac:dyDescent="0.25">
      <c r="B11" s="170" t="s">
        <v>29</v>
      </c>
      <c r="C11" s="260">
        <v>535733.9</v>
      </c>
      <c r="D11" s="260">
        <v>566727.13269999996</v>
      </c>
      <c r="E11" s="171">
        <v>583633.87840000005</v>
      </c>
      <c r="F11" s="298">
        <v>622628.44960000005</v>
      </c>
      <c r="G11" s="256">
        <v>1.0669999999999999</v>
      </c>
      <c r="H11" s="171">
        <v>38994.571200000006</v>
      </c>
    </row>
    <row r="13" spans="1:8" ht="15.95" customHeight="1" x14ac:dyDescent="0.25">
      <c r="C13" s="6"/>
      <c r="D13" s="6"/>
      <c r="E13" s="6"/>
      <c r="F13" s="6"/>
    </row>
  </sheetData>
  <hyperlinks>
    <hyperlink ref="B2" location="'Obsah'!A1" display="[zpět]" xr:uid="{C1773D01-A664-4FD1-B0AB-DFF9261E1F5F}"/>
  </hyperlinks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197A-C0F8-4607-A04E-C628724AA10D}">
  <sheetPr codeName="List11"/>
  <dimension ref="A1:C14"/>
  <sheetViews>
    <sheetView workbookViewId="0">
      <selection activeCell="C7" sqref="C7"/>
    </sheetView>
  </sheetViews>
  <sheetFormatPr defaultColWidth="9.140625" defaultRowHeight="13.5" x14ac:dyDescent="0.25"/>
  <cols>
    <col min="1" max="1" width="1.7109375" style="1" customWidth="1"/>
    <col min="2" max="2" width="60.140625" style="1" customWidth="1"/>
    <col min="3" max="3" width="20.5703125" style="1" customWidth="1"/>
    <col min="4" max="16384" width="9.140625" style="1"/>
  </cols>
  <sheetData>
    <row r="1" spans="1:3" ht="5.0999999999999996" customHeight="1" x14ac:dyDescent="0.25">
      <c r="A1" s="21"/>
    </row>
    <row r="2" spans="1:3" ht="15" x14ac:dyDescent="0.25">
      <c r="B2" s="27" t="s">
        <v>398</v>
      </c>
    </row>
    <row r="3" spans="1:3" ht="5.0999999999999996" customHeight="1" x14ac:dyDescent="0.25">
      <c r="B3" s="27"/>
    </row>
    <row r="4" spans="1:3" x14ac:dyDescent="0.25">
      <c r="B4" s="291" t="s">
        <v>605</v>
      </c>
    </row>
    <row r="5" spans="1:3" ht="5.0999999999999996" customHeight="1" x14ac:dyDescent="0.25"/>
    <row r="6" spans="1:3" ht="54" x14ac:dyDescent="0.25">
      <c r="B6" s="136" t="s">
        <v>239</v>
      </c>
      <c r="C6" s="35" t="s">
        <v>718</v>
      </c>
    </row>
    <row r="7" spans="1:3" x14ac:dyDescent="0.25">
      <c r="B7" s="141" t="s">
        <v>488</v>
      </c>
      <c r="C7" s="220" t="s">
        <v>348</v>
      </c>
    </row>
    <row r="8" spans="1:3" x14ac:dyDescent="0.25">
      <c r="B8" s="146" t="s">
        <v>489</v>
      </c>
      <c r="C8" s="218" t="s">
        <v>349</v>
      </c>
    </row>
    <row r="9" spans="1:3" x14ac:dyDescent="0.25">
      <c r="B9" s="146" t="s">
        <v>490</v>
      </c>
      <c r="C9" s="218">
        <v>-633.4</v>
      </c>
    </row>
    <row r="10" spans="1:3" x14ac:dyDescent="0.25">
      <c r="B10" s="146" t="s">
        <v>491</v>
      </c>
      <c r="C10" s="387" t="s">
        <v>665</v>
      </c>
    </row>
    <row r="11" spans="1:3" x14ac:dyDescent="0.25">
      <c r="B11" s="146" t="s">
        <v>492</v>
      </c>
      <c r="C11" s="218">
        <v>-319.10000000000002</v>
      </c>
    </row>
    <row r="12" spans="1:3" x14ac:dyDescent="0.25">
      <c r="B12" s="140" t="s">
        <v>493</v>
      </c>
      <c r="C12" s="155">
        <v>-722.2</v>
      </c>
    </row>
    <row r="14" spans="1:3" x14ac:dyDescent="0.25">
      <c r="B14" s="388" t="s">
        <v>487</v>
      </c>
    </row>
  </sheetData>
  <hyperlinks>
    <hyperlink ref="B2" location="'Obsah'!A1" display="[zpět]" xr:uid="{9BAE556F-E05F-4E3D-A98D-F3053C982CE3}"/>
  </hyperlinks>
  <pageMargins left="0.7" right="0.7" top="0.78740157499999996" bottom="0.78740157499999996" header="0.3" footer="0.3"/>
  <pageSetup paperSize="9" orientation="portrait" r:id="rId1"/>
  <ignoredErrors>
    <ignoredError sqref="C10" numberStoredAsText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C3CE-A2F5-4C63-9A2A-C9FB32871598}">
  <sheetPr codeName="List12"/>
  <dimension ref="A1:G22"/>
  <sheetViews>
    <sheetView workbookViewId="0">
      <selection activeCell="G22" sqref="G22"/>
    </sheetView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7" width="15.7109375" style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89" t="s">
        <v>606</v>
      </c>
    </row>
    <row r="5" spans="1:7" ht="5.0999999999999996" customHeight="1" x14ac:dyDescent="0.25"/>
    <row r="6" spans="1:7" ht="27.75" thickBot="1" x14ac:dyDescent="0.3">
      <c r="B6" s="299" t="s">
        <v>40</v>
      </c>
      <c r="C6" s="165">
        <v>2023</v>
      </c>
      <c r="D6" s="165">
        <v>2024</v>
      </c>
      <c r="E6" s="165">
        <v>2025</v>
      </c>
      <c r="F6" s="165" t="s">
        <v>393</v>
      </c>
      <c r="G6" s="166" t="s">
        <v>394</v>
      </c>
    </row>
    <row r="7" spans="1:7" x14ac:dyDescent="0.25">
      <c r="B7" s="36" t="s">
        <v>60</v>
      </c>
      <c r="C7" s="80">
        <v>161417.6415</v>
      </c>
      <c r="D7" s="107">
        <v>140411.55710000001</v>
      </c>
      <c r="E7" s="311">
        <v>164871.85999999999</v>
      </c>
      <c r="F7" s="82">
        <v>1.1739999999999999</v>
      </c>
      <c r="G7" s="257">
        <v>24460.302899999981</v>
      </c>
    </row>
    <row r="8" spans="1:7" x14ac:dyDescent="0.25">
      <c r="B8" s="39" t="s">
        <v>46</v>
      </c>
      <c r="C8" s="84">
        <v>56652.490599999997</v>
      </c>
      <c r="D8" s="89">
        <v>58487.516900000002</v>
      </c>
      <c r="E8" s="314">
        <v>68769.799899999998</v>
      </c>
      <c r="F8" s="82">
        <v>1.1759999999999999</v>
      </c>
      <c r="G8" s="258">
        <v>10282.282999999996</v>
      </c>
    </row>
    <row r="9" spans="1:7" x14ac:dyDescent="0.25">
      <c r="B9" s="39" t="s">
        <v>47</v>
      </c>
      <c r="C9" s="84">
        <v>11584.2325</v>
      </c>
      <c r="D9" s="89">
        <v>11021.0679</v>
      </c>
      <c r="E9" s="314">
        <v>11822.764300000001</v>
      </c>
      <c r="F9" s="82">
        <v>1.073</v>
      </c>
      <c r="G9" s="258">
        <v>801.69640000000072</v>
      </c>
    </row>
    <row r="10" spans="1:7" x14ac:dyDescent="0.25">
      <c r="B10" s="39" t="s">
        <v>48</v>
      </c>
      <c r="C10" s="84">
        <v>6041.1896999999999</v>
      </c>
      <c r="D10" s="89">
        <v>4777.9966000000004</v>
      </c>
      <c r="E10" s="314">
        <v>5303.6433999999999</v>
      </c>
      <c r="F10" s="82">
        <v>1.1100000000000001</v>
      </c>
      <c r="G10" s="258">
        <v>525.64679999999953</v>
      </c>
    </row>
    <row r="11" spans="1:7" x14ac:dyDescent="0.25">
      <c r="B11" s="39" t="s">
        <v>49</v>
      </c>
      <c r="C11" s="84">
        <v>6104.0816000000004</v>
      </c>
      <c r="D11" s="89">
        <v>6500.3721999999998</v>
      </c>
      <c r="E11" s="314">
        <v>6599.4179000000004</v>
      </c>
      <c r="F11" s="82">
        <v>1.0149999999999999</v>
      </c>
      <c r="G11" s="258">
        <v>99.045700000000579</v>
      </c>
    </row>
    <row r="12" spans="1:7" x14ac:dyDescent="0.25">
      <c r="B12" s="39" t="s">
        <v>50</v>
      </c>
      <c r="C12" s="84">
        <v>1515.8459</v>
      </c>
      <c r="D12" s="89">
        <v>1670.0675000000001</v>
      </c>
      <c r="E12" s="314">
        <v>1846.0907</v>
      </c>
      <c r="F12" s="82">
        <v>1.105</v>
      </c>
      <c r="G12" s="258">
        <v>176.02319999999986</v>
      </c>
    </row>
    <row r="13" spans="1:7" x14ac:dyDescent="0.25">
      <c r="B13" s="39" t="s">
        <v>51</v>
      </c>
      <c r="C13" s="84">
        <v>4320.1556</v>
      </c>
      <c r="D13" s="89">
        <v>4709.6661999999997</v>
      </c>
      <c r="E13" s="314">
        <v>5385.4111000000003</v>
      </c>
      <c r="F13" s="82">
        <v>1.143</v>
      </c>
      <c r="G13" s="258">
        <v>675.7449000000006</v>
      </c>
    </row>
    <row r="14" spans="1:7" x14ac:dyDescent="0.25">
      <c r="B14" s="39" t="s">
        <v>52</v>
      </c>
      <c r="C14" s="84">
        <v>2980.3182000000002</v>
      </c>
      <c r="D14" s="89">
        <v>3218.8285000000001</v>
      </c>
      <c r="E14" s="314">
        <v>3440.6475999999998</v>
      </c>
      <c r="F14" s="82">
        <v>1.069</v>
      </c>
      <c r="G14" s="258">
        <v>221.81909999999971</v>
      </c>
    </row>
    <row r="15" spans="1:7" x14ac:dyDescent="0.25">
      <c r="B15" s="39" t="s">
        <v>53</v>
      </c>
      <c r="C15" s="84">
        <v>4935.1709000000001</v>
      </c>
      <c r="D15" s="89">
        <v>4599.3419999999996</v>
      </c>
      <c r="E15" s="314">
        <v>4834.5077000000001</v>
      </c>
      <c r="F15" s="82">
        <v>1.0509999999999999</v>
      </c>
      <c r="G15" s="258">
        <v>235.16570000000047</v>
      </c>
    </row>
    <row r="16" spans="1:7" x14ac:dyDescent="0.25">
      <c r="B16" s="39" t="s">
        <v>54</v>
      </c>
      <c r="C16" s="84">
        <v>5355.1088</v>
      </c>
      <c r="D16" s="89">
        <v>5092.1605</v>
      </c>
      <c r="E16" s="314">
        <v>5071.9404999999997</v>
      </c>
      <c r="F16" s="82">
        <v>0.996</v>
      </c>
      <c r="G16" s="258">
        <v>-20.220000000000255</v>
      </c>
    </row>
    <row r="17" spans="2:7" x14ac:dyDescent="0.25">
      <c r="B17" s="39" t="s">
        <v>55</v>
      </c>
      <c r="C17" s="84">
        <v>4889.9273000000003</v>
      </c>
      <c r="D17" s="89">
        <v>4818.8083999999999</v>
      </c>
      <c r="E17" s="314">
        <v>4943.5470999999998</v>
      </c>
      <c r="F17" s="82">
        <v>1.026</v>
      </c>
      <c r="G17" s="258">
        <v>124.73869999999988</v>
      </c>
    </row>
    <row r="18" spans="2:7" x14ac:dyDescent="0.25">
      <c r="B18" s="39" t="s">
        <v>56</v>
      </c>
      <c r="C18" s="84">
        <v>16304.4715</v>
      </c>
      <c r="D18" s="89">
        <v>16184.8122</v>
      </c>
      <c r="E18" s="314">
        <v>18080.551899999999</v>
      </c>
      <c r="F18" s="82">
        <v>1.117</v>
      </c>
      <c r="G18" s="258">
        <v>1895.7396999999983</v>
      </c>
    </row>
    <row r="19" spans="2:7" x14ac:dyDescent="0.25">
      <c r="B19" s="39" t="s">
        <v>57</v>
      </c>
      <c r="C19" s="84">
        <v>6312.9075999999995</v>
      </c>
      <c r="D19" s="89">
        <v>5889.0578999999998</v>
      </c>
      <c r="E19" s="314">
        <v>6247.7593999999999</v>
      </c>
      <c r="F19" s="82">
        <v>1.0609999999999999</v>
      </c>
      <c r="G19" s="258">
        <v>358.70150000000012</v>
      </c>
    </row>
    <row r="20" spans="2:7" x14ac:dyDescent="0.25">
      <c r="B20" s="39" t="s">
        <v>58</v>
      </c>
      <c r="C20" s="84">
        <v>9902.4051999999992</v>
      </c>
      <c r="D20" s="89">
        <v>9848.884</v>
      </c>
      <c r="E20" s="314">
        <v>10555.198</v>
      </c>
      <c r="F20" s="82">
        <v>1.0720000000000001</v>
      </c>
      <c r="G20" s="258">
        <v>706.31400000000031</v>
      </c>
    </row>
    <row r="21" spans="2:7" x14ac:dyDescent="0.25">
      <c r="B21" s="44" t="s">
        <v>59</v>
      </c>
      <c r="C21" s="90">
        <v>5770.5824000000002</v>
      </c>
      <c r="D21" s="91">
        <v>6060.8707999999997</v>
      </c>
      <c r="E21" s="297">
        <v>6276.7222000000002</v>
      </c>
      <c r="F21" s="82">
        <v>1.036</v>
      </c>
      <c r="G21" s="259">
        <v>215.85140000000047</v>
      </c>
    </row>
    <row r="22" spans="2:7" x14ac:dyDescent="0.25">
      <c r="B22" s="170" t="s">
        <v>29</v>
      </c>
      <c r="C22" s="260">
        <v>304086.52929999999</v>
      </c>
      <c r="D22" s="171">
        <v>283291.00890000002</v>
      </c>
      <c r="E22" s="298">
        <v>324049.86170000001</v>
      </c>
      <c r="F22" s="256">
        <v>1.1439999999999999</v>
      </c>
      <c r="G22" s="260">
        <v>40758.852799999993</v>
      </c>
    </row>
  </sheetData>
  <hyperlinks>
    <hyperlink ref="B2" location="'Obsah'!A1" display="[zpět]" xr:uid="{B506E7CD-CE0D-4E76-AB2B-319B471BE10A}"/>
  </hyperlinks>
  <pageMargins left="0.7" right="0.7" top="0.78740157499999996" bottom="0.78740157499999996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E8DF-E32E-49E0-8A00-973A84DCFD36}">
  <sheetPr codeName="List73"/>
  <dimension ref="A1:K27"/>
  <sheetViews>
    <sheetView workbookViewId="0">
      <selection activeCell="C9" sqref="C9"/>
    </sheetView>
  </sheetViews>
  <sheetFormatPr defaultColWidth="9.140625" defaultRowHeight="15" customHeight="1" x14ac:dyDescent="0.25"/>
  <cols>
    <col min="1" max="1" width="1.7109375" style="3" customWidth="1"/>
    <col min="2" max="2" width="39.7109375" style="3" customWidth="1"/>
    <col min="3" max="3" width="9.7109375" style="3" customWidth="1"/>
    <col min="4" max="16384" width="9.140625" style="3"/>
  </cols>
  <sheetData>
    <row r="1" spans="1:11" ht="5.0999999999999996" customHeight="1" x14ac:dyDescent="0.25">
      <c r="A1" s="102"/>
    </row>
    <row r="2" spans="1:11" ht="15" customHeight="1" x14ac:dyDescent="0.25">
      <c r="B2" s="28" t="s">
        <v>398</v>
      </c>
    </row>
    <row r="3" spans="1:11" ht="5.0999999999999996" customHeight="1" x14ac:dyDescent="0.25">
      <c r="B3" s="28"/>
    </row>
    <row r="4" spans="1:11" ht="15" customHeight="1" x14ac:dyDescent="0.25">
      <c r="B4" s="288" t="s">
        <v>607</v>
      </c>
    </row>
    <row r="5" spans="1:11" ht="5.0999999999999996" customHeight="1" x14ac:dyDescent="0.25"/>
    <row r="6" spans="1:11" ht="15" customHeight="1" thickBot="1" x14ac:dyDescent="0.3">
      <c r="B6" s="429" t="s">
        <v>0</v>
      </c>
      <c r="C6" s="433" t="s">
        <v>494</v>
      </c>
      <c r="D6" s="431" t="s">
        <v>495</v>
      </c>
      <c r="E6" s="431"/>
      <c r="F6" s="431"/>
      <c r="G6" s="431"/>
      <c r="H6" s="431"/>
      <c r="I6" s="431"/>
      <c r="J6" s="433" t="s">
        <v>496</v>
      </c>
      <c r="K6" s="442"/>
    </row>
    <row r="7" spans="1:11" ht="15" customHeight="1" thickBot="1" x14ac:dyDescent="0.3">
      <c r="B7" s="435"/>
      <c r="C7" s="437"/>
      <c r="D7" s="431" t="s">
        <v>85</v>
      </c>
      <c r="E7" s="431"/>
      <c r="F7" s="431" t="s">
        <v>82</v>
      </c>
      <c r="G7" s="431"/>
      <c r="H7" s="431" t="s">
        <v>83</v>
      </c>
      <c r="I7" s="431"/>
      <c r="J7" s="431"/>
      <c r="K7" s="432"/>
    </row>
    <row r="8" spans="1:11" ht="15" customHeight="1" x14ac:dyDescent="0.25">
      <c r="B8" s="436"/>
      <c r="C8" s="438"/>
      <c r="D8" s="34" t="s">
        <v>86</v>
      </c>
      <c r="E8" s="34" t="s">
        <v>87</v>
      </c>
      <c r="F8" s="34" t="s">
        <v>86</v>
      </c>
      <c r="G8" s="34" t="s">
        <v>87</v>
      </c>
      <c r="H8" s="34" t="s">
        <v>86</v>
      </c>
      <c r="I8" s="34" t="s">
        <v>87</v>
      </c>
      <c r="J8" s="34" t="s">
        <v>86</v>
      </c>
      <c r="K8" s="35" t="s">
        <v>87</v>
      </c>
    </row>
    <row r="9" spans="1:11" ht="15" customHeight="1" x14ac:dyDescent="0.25">
      <c r="B9" s="36" t="s">
        <v>222</v>
      </c>
      <c r="C9" s="55">
        <v>180</v>
      </c>
      <c r="D9" s="55">
        <v>197</v>
      </c>
      <c r="E9" s="107">
        <v>1238.5926999999999</v>
      </c>
      <c r="F9" s="55">
        <v>31</v>
      </c>
      <c r="G9" s="107">
        <v>753.33240000000001</v>
      </c>
      <c r="H9" s="55">
        <v>5</v>
      </c>
      <c r="I9" s="107">
        <v>3.6438000000000001</v>
      </c>
      <c r="J9" s="55">
        <v>213</v>
      </c>
      <c r="K9" s="83">
        <v>1013.2966</v>
      </c>
    </row>
    <row r="10" spans="1:11" ht="15" customHeight="1" x14ac:dyDescent="0.25">
      <c r="B10" s="39" t="s">
        <v>302</v>
      </c>
      <c r="C10" s="51">
        <v>95</v>
      </c>
      <c r="D10" s="51">
        <v>121</v>
      </c>
      <c r="E10" s="89">
        <v>1497.9861000000001</v>
      </c>
      <c r="F10" s="51">
        <v>13</v>
      </c>
      <c r="G10" s="89">
        <v>175.3691</v>
      </c>
      <c r="H10" s="51">
        <v>6</v>
      </c>
      <c r="I10" s="89">
        <v>64.069500000000005</v>
      </c>
      <c r="J10" s="51">
        <v>113</v>
      </c>
      <c r="K10" s="87">
        <v>1146.0861</v>
      </c>
    </row>
    <row r="11" spans="1:11" ht="15" customHeight="1" x14ac:dyDescent="0.25">
      <c r="B11" s="39" t="s">
        <v>303</v>
      </c>
      <c r="C11" s="51">
        <v>39</v>
      </c>
      <c r="D11" s="51">
        <v>33</v>
      </c>
      <c r="E11" s="89">
        <v>48.183</v>
      </c>
      <c r="F11" s="51">
        <v>4</v>
      </c>
      <c r="G11" s="89">
        <v>2.258</v>
      </c>
      <c r="H11" s="51">
        <v>4</v>
      </c>
      <c r="I11" s="89">
        <v>20.494800000000001</v>
      </c>
      <c r="J11" s="51">
        <v>48</v>
      </c>
      <c r="K11" s="87">
        <v>49.572899999999997</v>
      </c>
    </row>
    <row r="12" spans="1:11" ht="15" customHeight="1" x14ac:dyDescent="0.25">
      <c r="B12" s="39" t="s">
        <v>304</v>
      </c>
      <c r="C12" s="51">
        <v>0</v>
      </c>
      <c r="D12" s="51">
        <v>0</v>
      </c>
      <c r="E12" s="89">
        <v>0</v>
      </c>
      <c r="F12" s="51">
        <v>0</v>
      </c>
      <c r="G12" s="89">
        <v>0</v>
      </c>
      <c r="H12" s="51">
        <v>0</v>
      </c>
      <c r="I12" s="89">
        <v>0</v>
      </c>
      <c r="J12" s="51">
        <v>0</v>
      </c>
      <c r="K12" s="87">
        <v>0</v>
      </c>
    </row>
    <row r="13" spans="1:11" ht="15" customHeight="1" x14ac:dyDescent="0.25">
      <c r="B13" s="39" t="s">
        <v>305</v>
      </c>
      <c r="C13" s="51">
        <v>3</v>
      </c>
      <c r="D13" s="51">
        <v>11</v>
      </c>
      <c r="E13" s="89">
        <v>23.113800000000001</v>
      </c>
      <c r="F13" s="51">
        <v>1</v>
      </c>
      <c r="G13" s="89">
        <v>19.917300000000001</v>
      </c>
      <c r="H13" s="51">
        <v>0</v>
      </c>
      <c r="I13" s="89">
        <v>0</v>
      </c>
      <c r="J13" s="51">
        <v>5</v>
      </c>
      <c r="K13" s="87">
        <v>6.3440000000000003</v>
      </c>
    </row>
    <row r="14" spans="1:11" ht="15" customHeight="1" x14ac:dyDescent="0.25">
      <c r="B14" s="39" t="s">
        <v>8</v>
      </c>
      <c r="C14" s="51">
        <v>10</v>
      </c>
      <c r="D14" s="51">
        <v>9</v>
      </c>
      <c r="E14" s="89">
        <v>130.9872</v>
      </c>
      <c r="F14" s="51">
        <v>2</v>
      </c>
      <c r="G14" s="89">
        <v>1.2087000000000001</v>
      </c>
      <c r="H14" s="51">
        <v>0</v>
      </c>
      <c r="I14" s="89">
        <v>0</v>
      </c>
      <c r="J14" s="51">
        <v>14</v>
      </c>
      <c r="K14" s="87">
        <v>185.1138</v>
      </c>
    </row>
    <row r="15" spans="1:11" ht="15" customHeight="1" x14ac:dyDescent="0.25">
      <c r="B15" s="39" t="s">
        <v>9</v>
      </c>
      <c r="C15" s="51">
        <v>20</v>
      </c>
      <c r="D15" s="51">
        <v>10</v>
      </c>
      <c r="E15" s="89">
        <v>1.8116000000000001</v>
      </c>
      <c r="F15" s="51">
        <v>2</v>
      </c>
      <c r="G15" s="89">
        <v>2.8999999999999998E-3</v>
      </c>
      <c r="H15" s="51">
        <v>3</v>
      </c>
      <c r="I15" s="89">
        <v>0.18229999999999999</v>
      </c>
      <c r="J15" s="51">
        <v>23</v>
      </c>
      <c r="K15" s="87">
        <v>14.5017</v>
      </c>
    </row>
    <row r="16" spans="1:11" ht="15" customHeight="1" x14ac:dyDescent="0.25">
      <c r="B16" s="39" t="s">
        <v>10</v>
      </c>
      <c r="C16" s="51">
        <v>0</v>
      </c>
      <c r="D16" s="51">
        <v>0</v>
      </c>
      <c r="E16" s="89">
        <v>0</v>
      </c>
      <c r="F16" s="51">
        <v>0</v>
      </c>
      <c r="G16" s="89">
        <v>0</v>
      </c>
      <c r="H16" s="51">
        <v>0</v>
      </c>
      <c r="I16" s="89">
        <v>0</v>
      </c>
      <c r="J16" s="51">
        <v>6</v>
      </c>
      <c r="K16" s="87">
        <v>0.52300000000000002</v>
      </c>
    </row>
    <row r="17" spans="2:11" ht="15" customHeight="1" x14ac:dyDescent="0.25">
      <c r="B17" s="39" t="s">
        <v>88</v>
      </c>
      <c r="C17" s="51">
        <v>0</v>
      </c>
      <c r="D17" s="51">
        <v>0</v>
      </c>
      <c r="E17" s="89">
        <v>0</v>
      </c>
      <c r="F17" s="51">
        <v>0</v>
      </c>
      <c r="G17" s="89">
        <v>0</v>
      </c>
      <c r="H17" s="51">
        <v>0</v>
      </c>
      <c r="I17" s="89">
        <v>0</v>
      </c>
      <c r="J17" s="51">
        <v>0</v>
      </c>
      <c r="K17" s="87">
        <v>0</v>
      </c>
    </row>
    <row r="18" spans="2:11" ht="15" customHeight="1" x14ac:dyDescent="0.25">
      <c r="B18" s="39" t="s">
        <v>12</v>
      </c>
      <c r="C18" s="51">
        <v>3</v>
      </c>
      <c r="D18" s="51">
        <v>2</v>
      </c>
      <c r="E18" s="89">
        <v>0.14630000000000001</v>
      </c>
      <c r="F18" s="51">
        <v>0</v>
      </c>
      <c r="G18" s="89">
        <v>0</v>
      </c>
      <c r="H18" s="51">
        <v>0</v>
      </c>
      <c r="I18" s="89">
        <v>0</v>
      </c>
      <c r="J18" s="51">
        <v>5</v>
      </c>
      <c r="K18" s="87">
        <v>0.26079999999999998</v>
      </c>
    </row>
    <row r="19" spans="2:11" ht="15" customHeight="1" x14ac:dyDescent="0.25">
      <c r="B19" s="39" t="s">
        <v>20</v>
      </c>
      <c r="C19" s="51">
        <v>3</v>
      </c>
      <c r="D19" s="51">
        <v>6</v>
      </c>
      <c r="E19" s="89">
        <v>11.484500000000001</v>
      </c>
      <c r="F19" s="51">
        <v>1</v>
      </c>
      <c r="G19" s="89">
        <v>0.1724</v>
      </c>
      <c r="H19" s="51">
        <v>5</v>
      </c>
      <c r="I19" s="89">
        <v>1.5208999999999999</v>
      </c>
      <c r="J19" s="51">
        <v>4</v>
      </c>
      <c r="K19" s="87">
        <v>32.846899999999998</v>
      </c>
    </row>
    <row r="20" spans="2:11" ht="15" customHeight="1" x14ac:dyDescent="0.25">
      <c r="B20" s="39" t="s">
        <v>89</v>
      </c>
      <c r="C20" s="51">
        <v>0</v>
      </c>
      <c r="D20" s="51">
        <v>0</v>
      </c>
      <c r="E20" s="89">
        <v>0</v>
      </c>
      <c r="F20" s="51">
        <v>0</v>
      </c>
      <c r="G20" s="89">
        <v>0</v>
      </c>
      <c r="H20" s="51">
        <v>0</v>
      </c>
      <c r="I20" s="89">
        <v>0</v>
      </c>
      <c r="J20" s="51">
        <v>0</v>
      </c>
      <c r="K20" s="87">
        <v>0</v>
      </c>
    </row>
    <row r="21" spans="2:11" ht="15" customHeight="1" x14ac:dyDescent="0.25">
      <c r="B21" s="39" t="s">
        <v>90</v>
      </c>
      <c r="C21" s="51">
        <v>35</v>
      </c>
      <c r="D21" s="51">
        <v>25</v>
      </c>
      <c r="E21" s="89">
        <v>98.944199999999995</v>
      </c>
      <c r="F21" s="51">
        <v>5</v>
      </c>
      <c r="G21" s="89">
        <v>193.47319999999999</v>
      </c>
      <c r="H21" s="51">
        <v>5</v>
      </c>
      <c r="I21" s="89">
        <v>18.845700000000001</v>
      </c>
      <c r="J21" s="51">
        <v>55</v>
      </c>
      <c r="K21" s="87">
        <v>292.29809999999998</v>
      </c>
    </row>
    <row r="22" spans="2:11" ht="15" customHeight="1" x14ac:dyDescent="0.25">
      <c r="B22" s="44" t="s">
        <v>91</v>
      </c>
      <c r="C22" s="53">
        <v>44</v>
      </c>
      <c r="D22" s="53">
        <v>37</v>
      </c>
      <c r="E22" s="91">
        <v>38.6248</v>
      </c>
      <c r="F22" s="53">
        <v>8</v>
      </c>
      <c r="G22" s="91">
        <v>5.79E-2</v>
      </c>
      <c r="H22" s="53">
        <v>4</v>
      </c>
      <c r="I22" s="91">
        <v>0</v>
      </c>
      <c r="J22" s="53">
        <v>38</v>
      </c>
      <c r="K22" s="93">
        <v>115.6003</v>
      </c>
    </row>
    <row r="23" spans="2:11" ht="15" customHeight="1" x14ac:dyDescent="0.25">
      <c r="B23" s="170" t="s">
        <v>497</v>
      </c>
      <c r="C23" s="174">
        <v>432</v>
      </c>
      <c r="D23" s="174">
        <v>451</v>
      </c>
      <c r="E23" s="171">
        <v>3089.8742000000002</v>
      </c>
      <c r="F23" s="174">
        <v>67</v>
      </c>
      <c r="G23" s="171">
        <v>1145.7918999999999</v>
      </c>
      <c r="H23" s="174">
        <v>32</v>
      </c>
      <c r="I23" s="171">
        <v>108.75700000000001</v>
      </c>
      <c r="J23" s="174">
        <v>524</v>
      </c>
      <c r="K23" s="171">
        <v>2856.4442000000004</v>
      </c>
    </row>
    <row r="25" spans="2:11" ht="15" customHeight="1" x14ac:dyDescent="0.25">
      <c r="B25" s="310" t="s">
        <v>666</v>
      </c>
    </row>
    <row r="26" spans="2:11" ht="15" customHeight="1" x14ac:dyDescent="0.25">
      <c r="B26" s="310" t="s">
        <v>667</v>
      </c>
    </row>
    <row r="27" spans="2:11" ht="15" customHeight="1" x14ac:dyDescent="0.25">
      <c r="B27" s="310" t="s">
        <v>668</v>
      </c>
    </row>
  </sheetData>
  <mergeCells count="7">
    <mergeCell ref="B6:B8"/>
    <mergeCell ref="C6:C8"/>
    <mergeCell ref="D6:I6"/>
    <mergeCell ref="J6:K7"/>
    <mergeCell ref="D7:E7"/>
    <mergeCell ref="F7:G7"/>
    <mergeCell ref="H7:I7"/>
  </mergeCells>
  <hyperlinks>
    <hyperlink ref="B2" location="'Obsah'!A1" display="[zpět]" xr:uid="{B368528D-79E4-498C-95A6-8585803F543A}"/>
  </hyperlinks>
  <pageMargins left="0.7" right="0.7" top="0.78740157499999996" bottom="0.78740157499999996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1C8F-E5F0-4804-A4F6-B59C62AF1AD9}">
  <sheetPr codeName="List74"/>
  <dimension ref="A1:K27"/>
  <sheetViews>
    <sheetView workbookViewId="0">
      <selection activeCell="J27" sqref="J27"/>
    </sheetView>
  </sheetViews>
  <sheetFormatPr defaultColWidth="9.140625" defaultRowHeight="15" customHeight="1" x14ac:dyDescent="0.25"/>
  <cols>
    <col min="1" max="1" width="1.7109375" style="3" customWidth="1"/>
    <col min="2" max="2" width="39.7109375" style="3" customWidth="1"/>
    <col min="3" max="3" width="9.7109375" style="3" customWidth="1"/>
    <col min="4" max="16384" width="9.140625" style="3"/>
  </cols>
  <sheetData>
    <row r="1" spans="1:11" ht="5.0999999999999996" customHeight="1" x14ac:dyDescent="0.25">
      <c r="A1" s="102"/>
    </row>
    <row r="2" spans="1:11" ht="15" customHeight="1" x14ac:dyDescent="0.25">
      <c r="B2" s="28" t="s">
        <v>398</v>
      </c>
    </row>
    <row r="3" spans="1:11" ht="5.0999999999999996" customHeight="1" x14ac:dyDescent="0.25">
      <c r="B3" s="28"/>
    </row>
    <row r="4" spans="1:11" ht="15" customHeight="1" x14ac:dyDescent="0.25">
      <c r="B4" s="288" t="s">
        <v>608</v>
      </c>
    </row>
    <row r="5" spans="1:11" ht="5.0999999999999996" customHeight="1" x14ac:dyDescent="0.25"/>
    <row r="6" spans="1:11" ht="15" customHeight="1" thickBot="1" x14ac:dyDescent="0.3">
      <c r="B6" s="429" t="s">
        <v>0</v>
      </c>
      <c r="C6" s="433" t="s">
        <v>494</v>
      </c>
      <c r="D6" s="431" t="s">
        <v>495</v>
      </c>
      <c r="E6" s="431"/>
      <c r="F6" s="431"/>
      <c r="G6" s="431"/>
      <c r="H6" s="431"/>
      <c r="I6" s="431"/>
      <c r="J6" s="433" t="s">
        <v>496</v>
      </c>
      <c r="K6" s="442"/>
    </row>
    <row r="7" spans="1:11" ht="15" customHeight="1" thickBot="1" x14ac:dyDescent="0.3">
      <c r="B7" s="435"/>
      <c r="C7" s="437"/>
      <c r="D7" s="431" t="s">
        <v>85</v>
      </c>
      <c r="E7" s="431"/>
      <c r="F7" s="431" t="s">
        <v>82</v>
      </c>
      <c r="G7" s="431"/>
      <c r="H7" s="431" t="s">
        <v>83</v>
      </c>
      <c r="I7" s="431"/>
      <c r="J7" s="431"/>
      <c r="K7" s="432"/>
    </row>
    <row r="8" spans="1:11" ht="15" customHeight="1" x14ac:dyDescent="0.25">
      <c r="B8" s="436"/>
      <c r="C8" s="438"/>
      <c r="D8" s="34" t="s">
        <v>86</v>
      </c>
      <c r="E8" s="34" t="s">
        <v>87</v>
      </c>
      <c r="F8" s="34" t="s">
        <v>86</v>
      </c>
      <c r="G8" s="34" t="s">
        <v>87</v>
      </c>
      <c r="H8" s="34" t="s">
        <v>86</v>
      </c>
      <c r="I8" s="34" t="s">
        <v>87</v>
      </c>
      <c r="J8" s="34" t="s">
        <v>86</v>
      </c>
      <c r="K8" s="35" t="s">
        <v>87</v>
      </c>
    </row>
    <row r="9" spans="1:11" ht="15" customHeight="1" x14ac:dyDescent="0.25">
      <c r="B9" s="36" t="s">
        <v>222</v>
      </c>
      <c r="C9" s="55">
        <v>13</v>
      </c>
      <c r="D9" s="55">
        <v>19</v>
      </c>
      <c r="E9" s="107">
        <v>105.79640000000001</v>
      </c>
      <c r="F9" s="55">
        <v>22</v>
      </c>
      <c r="G9" s="107">
        <v>420.44729999999998</v>
      </c>
      <c r="H9" s="55">
        <v>2</v>
      </c>
      <c r="I9" s="107">
        <v>1.0838000000000001</v>
      </c>
      <c r="J9" s="55">
        <v>8</v>
      </c>
      <c r="K9" s="83">
        <v>423.62860000000001</v>
      </c>
    </row>
    <row r="10" spans="1:11" ht="15" customHeight="1" x14ac:dyDescent="0.25">
      <c r="B10" s="39" t="s">
        <v>302</v>
      </c>
      <c r="C10" s="51">
        <v>5</v>
      </c>
      <c r="D10" s="51">
        <v>5</v>
      </c>
      <c r="E10" s="89">
        <v>147.27119999999999</v>
      </c>
      <c r="F10" s="51">
        <v>8</v>
      </c>
      <c r="G10" s="89">
        <v>28.2164</v>
      </c>
      <c r="H10" s="51">
        <v>1</v>
      </c>
      <c r="I10" s="89">
        <v>134.37360000000001</v>
      </c>
      <c r="J10" s="51">
        <v>7</v>
      </c>
      <c r="K10" s="87">
        <v>33.489100000000001</v>
      </c>
    </row>
    <row r="11" spans="1:11" ht="15" customHeight="1" x14ac:dyDescent="0.25">
      <c r="B11" s="39" t="s">
        <v>303</v>
      </c>
      <c r="C11" s="51">
        <v>3</v>
      </c>
      <c r="D11" s="51">
        <v>3</v>
      </c>
      <c r="E11" s="89">
        <v>5.5899999999999998E-2</v>
      </c>
      <c r="F11" s="51">
        <v>5</v>
      </c>
      <c r="G11" s="89">
        <v>3.8105000000000002</v>
      </c>
      <c r="H11" s="51">
        <v>1</v>
      </c>
      <c r="I11" s="89">
        <v>0.25490000000000002</v>
      </c>
      <c r="J11" s="51">
        <v>1</v>
      </c>
      <c r="K11" s="87">
        <v>1.0425</v>
      </c>
    </row>
    <row r="12" spans="1:11" ht="15" customHeight="1" x14ac:dyDescent="0.25">
      <c r="B12" s="39" t="s">
        <v>304</v>
      </c>
      <c r="C12" s="51">
        <v>0</v>
      </c>
      <c r="D12" s="51">
        <v>0</v>
      </c>
      <c r="E12" s="89">
        <v>0</v>
      </c>
      <c r="F12" s="51">
        <v>0</v>
      </c>
      <c r="G12" s="89">
        <v>0</v>
      </c>
      <c r="H12" s="51">
        <v>0</v>
      </c>
      <c r="I12" s="89">
        <v>0</v>
      </c>
      <c r="J12" s="51">
        <v>0</v>
      </c>
      <c r="K12" s="87">
        <v>0</v>
      </c>
    </row>
    <row r="13" spans="1:11" ht="15" customHeight="1" x14ac:dyDescent="0.25">
      <c r="B13" s="39" t="s">
        <v>305</v>
      </c>
      <c r="C13" s="51">
        <v>1</v>
      </c>
      <c r="D13" s="51">
        <v>1</v>
      </c>
      <c r="E13" s="89">
        <v>0.19089999999999999</v>
      </c>
      <c r="F13" s="51">
        <v>0</v>
      </c>
      <c r="G13" s="89">
        <v>0</v>
      </c>
      <c r="H13" s="51">
        <v>0</v>
      </c>
      <c r="I13" s="89">
        <v>0</v>
      </c>
      <c r="J13" s="51">
        <v>1</v>
      </c>
      <c r="K13" s="87">
        <v>19.917300000000001</v>
      </c>
    </row>
    <row r="14" spans="1:11" ht="15" customHeight="1" x14ac:dyDescent="0.25">
      <c r="B14" s="39" t="s">
        <v>8</v>
      </c>
      <c r="C14" s="51">
        <v>1</v>
      </c>
      <c r="D14" s="51">
        <v>0</v>
      </c>
      <c r="E14" s="89">
        <v>0</v>
      </c>
      <c r="F14" s="51">
        <v>1</v>
      </c>
      <c r="G14" s="89">
        <v>0.55410000000000004</v>
      </c>
      <c r="H14" s="51">
        <v>0</v>
      </c>
      <c r="I14" s="89">
        <v>0</v>
      </c>
      <c r="J14" s="51">
        <v>1</v>
      </c>
      <c r="K14" s="87">
        <v>9.3087999999999997</v>
      </c>
    </row>
    <row r="15" spans="1:11" ht="15" customHeight="1" x14ac:dyDescent="0.25">
      <c r="B15" s="39" t="s">
        <v>9</v>
      </c>
      <c r="C15" s="51">
        <v>0</v>
      </c>
      <c r="D15" s="51">
        <v>0</v>
      </c>
      <c r="E15" s="89">
        <v>0</v>
      </c>
      <c r="F15" s="51">
        <v>0</v>
      </c>
      <c r="G15" s="89">
        <v>0</v>
      </c>
      <c r="H15" s="51">
        <v>0</v>
      </c>
      <c r="I15" s="89">
        <v>0</v>
      </c>
      <c r="J15" s="51">
        <v>0</v>
      </c>
      <c r="K15" s="87">
        <v>0</v>
      </c>
    </row>
    <row r="16" spans="1:11" ht="15" customHeight="1" x14ac:dyDescent="0.25">
      <c r="B16" s="39" t="s">
        <v>10</v>
      </c>
      <c r="C16" s="51">
        <v>0</v>
      </c>
      <c r="D16" s="51">
        <v>0</v>
      </c>
      <c r="E16" s="89">
        <v>0</v>
      </c>
      <c r="F16" s="51">
        <v>0</v>
      </c>
      <c r="G16" s="89">
        <v>0</v>
      </c>
      <c r="H16" s="51">
        <v>0</v>
      </c>
      <c r="I16" s="89">
        <v>0</v>
      </c>
      <c r="J16" s="51">
        <v>1</v>
      </c>
      <c r="K16" s="87">
        <v>7.8100000000000003E-2</v>
      </c>
    </row>
    <row r="17" spans="2:11" ht="15" customHeight="1" x14ac:dyDescent="0.25">
      <c r="B17" s="39" t="s">
        <v>88</v>
      </c>
      <c r="C17" s="51">
        <v>0</v>
      </c>
      <c r="D17" s="51">
        <v>0</v>
      </c>
      <c r="E17" s="89">
        <v>0</v>
      </c>
      <c r="F17" s="51">
        <v>0</v>
      </c>
      <c r="G17" s="89">
        <v>0</v>
      </c>
      <c r="H17" s="51">
        <v>0</v>
      </c>
      <c r="I17" s="89">
        <v>0</v>
      </c>
      <c r="J17" s="51">
        <v>0</v>
      </c>
      <c r="K17" s="87">
        <v>0</v>
      </c>
    </row>
    <row r="18" spans="2:11" ht="15" customHeight="1" x14ac:dyDescent="0.25">
      <c r="B18" s="39" t="s">
        <v>12</v>
      </c>
      <c r="C18" s="51">
        <v>0</v>
      </c>
      <c r="D18" s="51">
        <v>1</v>
      </c>
      <c r="E18" s="89">
        <v>8.8900000000000007E-2</v>
      </c>
      <c r="F18" s="51">
        <v>0</v>
      </c>
      <c r="G18" s="89">
        <v>0</v>
      </c>
      <c r="H18" s="51">
        <v>0</v>
      </c>
      <c r="I18" s="89">
        <v>0</v>
      </c>
      <c r="J18" s="51">
        <v>0</v>
      </c>
      <c r="K18" s="87">
        <v>0</v>
      </c>
    </row>
    <row r="19" spans="2:11" ht="15" customHeight="1" x14ac:dyDescent="0.25">
      <c r="B19" s="39" t="s">
        <v>20</v>
      </c>
      <c r="C19" s="51">
        <v>1</v>
      </c>
      <c r="D19" s="51">
        <v>0</v>
      </c>
      <c r="E19" s="89">
        <v>0</v>
      </c>
      <c r="F19" s="51">
        <v>1</v>
      </c>
      <c r="G19" s="89">
        <v>1.2964</v>
      </c>
      <c r="H19" s="51">
        <v>1</v>
      </c>
      <c r="I19" s="89">
        <v>5.9725999999999999</v>
      </c>
      <c r="J19" s="51">
        <v>1</v>
      </c>
      <c r="K19" s="87">
        <v>0.1724</v>
      </c>
    </row>
    <row r="20" spans="2:11" ht="15" customHeight="1" x14ac:dyDescent="0.25">
      <c r="B20" s="39" t="s">
        <v>89</v>
      </c>
      <c r="C20" s="51">
        <v>0</v>
      </c>
      <c r="D20" s="51">
        <v>0</v>
      </c>
      <c r="E20" s="89">
        <v>0</v>
      </c>
      <c r="F20" s="51">
        <v>0</v>
      </c>
      <c r="G20" s="89">
        <v>0</v>
      </c>
      <c r="H20" s="51">
        <v>0</v>
      </c>
      <c r="I20" s="89">
        <v>0</v>
      </c>
      <c r="J20" s="51">
        <v>0</v>
      </c>
      <c r="K20" s="87">
        <v>0</v>
      </c>
    </row>
    <row r="21" spans="2:11" ht="15" customHeight="1" x14ac:dyDescent="0.25">
      <c r="B21" s="39" t="s">
        <v>90</v>
      </c>
      <c r="C21" s="51">
        <v>3</v>
      </c>
      <c r="D21" s="51">
        <v>1</v>
      </c>
      <c r="E21" s="89">
        <v>0.41110000000000002</v>
      </c>
      <c r="F21" s="51">
        <v>1</v>
      </c>
      <c r="G21" s="89">
        <v>0.185</v>
      </c>
      <c r="H21" s="51">
        <v>1</v>
      </c>
      <c r="I21" s="89">
        <v>15.5786</v>
      </c>
      <c r="J21" s="51">
        <v>5</v>
      </c>
      <c r="K21" s="87">
        <v>196.00190000000001</v>
      </c>
    </row>
    <row r="22" spans="2:11" ht="15" customHeight="1" x14ac:dyDescent="0.25">
      <c r="B22" s="44" t="s">
        <v>91</v>
      </c>
      <c r="C22" s="53">
        <v>7</v>
      </c>
      <c r="D22" s="53">
        <v>0</v>
      </c>
      <c r="E22" s="91">
        <v>0</v>
      </c>
      <c r="F22" s="53">
        <v>4</v>
      </c>
      <c r="G22" s="91">
        <v>0</v>
      </c>
      <c r="H22" s="53">
        <v>1</v>
      </c>
      <c r="I22" s="91">
        <v>0</v>
      </c>
      <c r="J22" s="53">
        <v>6</v>
      </c>
      <c r="K22" s="93">
        <v>0</v>
      </c>
    </row>
    <row r="23" spans="2:11" ht="15" customHeight="1" x14ac:dyDescent="0.25">
      <c r="B23" s="170" t="s">
        <v>497</v>
      </c>
      <c r="C23" s="174">
        <v>34</v>
      </c>
      <c r="D23" s="174">
        <v>30</v>
      </c>
      <c r="E23" s="171">
        <v>253.81440000000001</v>
      </c>
      <c r="F23" s="174">
        <v>42</v>
      </c>
      <c r="G23" s="171">
        <v>454.50970000000001</v>
      </c>
      <c r="H23" s="174">
        <v>7</v>
      </c>
      <c r="I23" s="171">
        <v>157.26349999999999</v>
      </c>
      <c r="J23" s="174">
        <v>31</v>
      </c>
      <c r="K23" s="171">
        <v>683.63870000000009</v>
      </c>
    </row>
    <row r="25" spans="2:11" ht="15" customHeight="1" x14ac:dyDescent="0.25">
      <c r="B25" s="310" t="s">
        <v>669</v>
      </c>
    </row>
    <row r="26" spans="2:11" ht="15" customHeight="1" x14ac:dyDescent="0.25">
      <c r="B26" s="310" t="s">
        <v>667</v>
      </c>
    </row>
    <row r="27" spans="2:11" ht="15" customHeight="1" x14ac:dyDescent="0.25">
      <c r="B27" s="310" t="s">
        <v>670</v>
      </c>
    </row>
  </sheetData>
  <mergeCells count="7">
    <mergeCell ref="B6:B8"/>
    <mergeCell ref="C6:C8"/>
    <mergeCell ref="D6:I6"/>
    <mergeCell ref="J6:K7"/>
    <mergeCell ref="D7:E7"/>
    <mergeCell ref="F7:G7"/>
    <mergeCell ref="H7:I7"/>
  </mergeCells>
  <hyperlinks>
    <hyperlink ref="B2" location="'Obsah'!A1" display="[zpět]" xr:uid="{76BDC739-9184-4DF9-8C4D-177A6EFC3166}"/>
  </hyperlinks>
  <pageMargins left="0.7" right="0.7" top="0.78740157499999996" bottom="0.78740157499999996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9A14-B891-4968-BBE6-0075557A8146}">
  <sheetPr codeName="List75"/>
  <dimension ref="A1:K27"/>
  <sheetViews>
    <sheetView workbookViewId="0">
      <selection activeCell="H9" sqref="H9"/>
    </sheetView>
  </sheetViews>
  <sheetFormatPr defaultColWidth="9.140625" defaultRowHeight="15" customHeight="1" x14ac:dyDescent="0.25"/>
  <cols>
    <col min="1" max="1" width="1.7109375" style="3" customWidth="1"/>
    <col min="2" max="2" width="39.7109375" style="3" customWidth="1"/>
    <col min="3" max="3" width="9.7109375" style="3" customWidth="1"/>
    <col min="4" max="16384" width="9.140625" style="3"/>
  </cols>
  <sheetData>
    <row r="1" spans="1:11" ht="5.0999999999999996" customHeight="1" x14ac:dyDescent="0.25">
      <c r="A1" s="102"/>
    </row>
    <row r="2" spans="1:11" ht="15" customHeight="1" x14ac:dyDescent="0.25">
      <c r="B2" s="28" t="s">
        <v>398</v>
      </c>
    </row>
    <row r="3" spans="1:11" ht="5.0999999999999996" customHeight="1" x14ac:dyDescent="0.25">
      <c r="B3" s="28"/>
    </row>
    <row r="4" spans="1:11" ht="15" customHeight="1" x14ac:dyDescent="0.25">
      <c r="B4" s="288" t="s">
        <v>609</v>
      </c>
    </row>
    <row r="5" spans="1:11" ht="5.0999999999999996" customHeight="1" x14ac:dyDescent="0.25"/>
    <row r="6" spans="1:11" ht="15" customHeight="1" thickBot="1" x14ac:dyDescent="0.3">
      <c r="B6" s="429" t="s">
        <v>0</v>
      </c>
      <c r="C6" s="433" t="s">
        <v>684</v>
      </c>
      <c r="D6" s="431" t="s">
        <v>495</v>
      </c>
      <c r="E6" s="431"/>
      <c r="F6" s="431"/>
      <c r="G6" s="431"/>
      <c r="H6" s="431"/>
      <c r="I6" s="431"/>
      <c r="J6" s="433" t="s">
        <v>683</v>
      </c>
      <c r="K6" s="442"/>
    </row>
    <row r="7" spans="1:11" ht="15" customHeight="1" thickBot="1" x14ac:dyDescent="0.3">
      <c r="B7" s="435"/>
      <c r="C7" s="437"/>
      <c r="D7" s="431" t="s">
        <v>85</v>
      </c>
      <c r="E7" s="431"/>
      <c r="F7" s="431" t="s">
        <v>82</v>
      </c>
      <c r="G7" s="431"/>
      <c r="H7" s="431" t="s">
        <v>83</v>
      </c>
      <c r="I7" s="431"/>
      <c r="J7" s="431"/>
      <c r="K7" s="432"/>
    </row>
    <row r="8" spans="1:11" ht="15" customHeight="1" x14ac:dyDescent="0.25">
      <c r="B8" s="436"/>
      <c r="C8" s="438"/>
      <c r="D8" s="34" t="s">
        <v>86</v>
      </c>
      <c r="E8" s="34" t="s">
        <v>87</v>
      </c>
      <c r="F8" s="34" t="s">
        <v>86</v>
      </c>
      <c r="G8" s="34" t="s">
        <v>87</v>
      </c>
      <c r="H8" s="34" t="s">
        <v>86</v>
      </c>
      <c r="I8" s="34" t="s">
        <v>87</v>
      </c>
      <c r="J8" s="34" t="s">
        <v>86</v>
      </c>
      <c r="K8" s="35" t="s">
        <v>87</v>
      </c>
    </row>
    <row r="9" spans="1:11" ht="15" customHeight="1" x14ac:dyDescent="0.25">
      <c r="B9" s="208" t="s">
        <v>222</v>
      </c>
      <c r="C9" s="183">
        <v>138</v>
      </c>
      <c r="D9" s="183">
        <v>136</v>
      </c>
      <c r="E9" s="106">
        <v>5042.5438999999997</v>
      </c>
      <c r="F9" s="183">
        <v>18</v>
      </c>
      <c r="G9" s="106">
        <v>618.45640000000003</v>
      </c>
      <c r="H9" s="183">
        <v>8</v>
      </c>
      <c r="I9" s="106">
        <v>15.482200000000001</v>
      </c>
      <c r="J9" s="183">
        <v>94</v>
      </c>
      <c r="K9" s="211">
        <v>538.89589999999998</v>
      </c>
    </row>
    <row r="10" spans="1:11" ht="15" customHeight="1" x14ac:dyDescent="0.25">
      <c r="B10" s="261" t="s">
        <v>302</v>
      </c>
      <c r="C10" s="51">
        <v>91</v>
      </c>
      <c r="D10" s="51">
        <v>76</v>
      </c>
      <c r="E10" s="89">
        <v>1321.5844</v>
      </c>
      <c r="F10" s="51">
        <v>12</v>
      </c>
      <c r="G10" s="89">
        <v>301.80549999999999</v>
      </c>
      <c r="H10" s="51">
        <v>4</v>
      </c>
      <c r="I10" s="89">
        <v>35.567300000000003</v>
      </c>
      <c r="J10" s="51">
        <v>63</v>
      </c>
      <c r="K10" s="87">
        <v>1047.7773999999999</v>
      </c>
    </row>
    <row r="11" spans="1:11" ht="15" customHeight="1" x14ac:dyDescent="0.25">
      <c r="B11" s="201" t="s">
        <v>303</v>
      </c>
      <c r="C11" s="179">
        <v>18</v>
      </c>
      <c r="D11" s="179">
        <v>18</v>
      </c>
      <c r="E11" s="111">
        <v>51.767000000000003</v>
      </c>
      <c r="F11" s="179">
        <v>8</v>
      </c>
      <c r="G11" s="111">
        <v>1.2035</v>
      </c>
      <c r="H11" s="179">
        <v>0</v>
      </c>
      <c r="I11" s="111">
        <v>0</v>
      </c>
      <c r="J11" s="179">
        <v>12</v>
      </c>
      <c r="K11" s="212">
        <v>25.643999999999998</v>
      </c>
    </row>
    <row r="12" spans="1:11" ht="15" customHeight="1" x14ac:dyDescent="0.25">
      <c r="B12" s="261" t="s">
        <v>304</v>
      </c>
      <c r="C12" s="51">
        <v>0</v>
      </c>
      <c r="D12" s="51">
        <v>0</v>
      </c>
      <c r="E12" s="89">
        <v>0</v>
      </c>
      <c r="F12" s="51">
        <v>0</v>
      </c>
      <c r="G12" s="89">
        <v>0</v>
      </c>
      <c r="H12" s="51">
        <v>0</v>
      </c>
      <c r="I12" s="89">
        <v>0</v>
      </c>
      <c r="J12" s="51">
        <v>0</v>
      </c>
      <c r="K12" s="87">
        <v>0</v>
      </c>
    </row>
    <row r="13" spans="1:11" ht="15" customHeight="1" x14ac:dyDescent="0.25">
      <c r="B13" s="201" t="s">
        <v>305</v>
      </c>
      <c r="C13" s="179">
        <v>6</v>
      </c>
      <c r="D13" s="179">
        <v>4</v>
      </c>
      <c r="E13" s="111">
        <v>10.289</v>
      </c>
      <c r="F13" s="179">
        <v>2</v>
      </c>
      <c r="G13" s="111">
        <v>7.1368</v>
      </c>
      <c r="H13" s="179">
        <v>1</v>
      </c>
      <c r="I13" s="111">
        <v>0.3805</v>
      </c>
      <c r="J13" s="179">
        <v>9</v>
      </c>
      <c r="K13" s="212">
        <v>27.115100000000002</v>
      </c>
    </row>
    <row r="14" spans="1:11" ht="15" customHeight="1" x14ac:dyDescent="0.25">
      <c r="B14" s="261" t="s">
        <v>8</v>
      </c>
      <c r="C14" s="51">
        <v>6</v>
      </c>
      <c r="D14" s="51">
        <v>9</v>
      </c>
      <c r="E14" s="89">
        <v>294.10719999999998</v>
      </c>
      <c r="F14" s="51">
        <v>1</v>
      </c>
      <c r="G14" s="89">
        <v>29.894100000000002</v>
      </c>
      <c r="H14" s="51">
        <v>2</v>
      </c>
      <c r="I14" s="89">
        <v>1.6054999999999999</v>
      </c>
      <c r="J14" s="51">
        <v>2</v>
      </c>
      <c r="K14" s="87">
        <v>13.793100000000001</v>
      </c>
    </row>
    <row r="15" spans="1:11" ht="15" customHeight="1" x14ac:dyDescent="0.25">
      <c r="B15" s="201" t="s">
        <v>9</v>
      </c>
      <c r="C15" s="179">
        <v>9</v>
      </c>
      <c r="D15" s="179">
        <v>6</v>
      </c>
      <c r="E15" s="111">
        <v>2.2599999999999998</v>
      </c>
      <c r="F15" s="179">
        <v>0</v>
      </c>
      <c r="G15" s="111">
        <v>0</v>
      </c>
      <c r="H15" s="179">
        <v>0</v>
      </c>
      <c r="I15" s="111">
        <v>0</v>
      </c>
      <c r="J15" s="179">
        <v>7</v>
      </c>
      <c r="K15" s="212">
        <v>1.2134</v>
      </c>
    </row>
    <row r="16" spans="1:11" ht="15" customHeight="1" x14ac:dyDescent="0.25">
      <c r="B16" s="261" t="s">
        <v>10</v>
      </c>
      <c r="C16" s="51">
        <v>0</v>
      </c>
      <c r="D16" s="51">
        <v>4</v>
      </c>
      <c r="E16" s="89">
        <v>1.1579999999999999</v>
      </c>
      <c r="F16" s="51">
        <v>0</v>
      </c>
      <c r="G16" s="89">
        <v>0</v>
      </c>
      <c r="H16" s="51">
        <v>0</v>
      </c>
      <c r="I16" s="89">
        <v>0</v>
      </c>
      <c r="J16" s="51">
        <v>0</v>
      </c>
      <c r="K16" s="87">
        <v>0</v>
      </c>
    </row>
    <row r="17" spans="2:11" ht="15" customHeight="1" x14ac:dyDescent="0.25">
      <c r="B17" s="201" t="s">
        <v>88</v>
      </c>
      <c r="C17" s="179">
        <v>0</v>
      </c>
      <c r="D17" s="179">
        <v>0</v>
      </c>
      <c r="E17" s="111">
        <v>0</v>
      </c>
      <c r="F17" s="179">
        <v>0</v>
      </c>
      <c r="G17" s="111">
        <v>0</v>
      </c>
      <c r="H17" s="179">
        <v>0</v>
      </c>
      <c r="I17" s="111">
        <v>0</v>
      </c>
      <c r="J17" s="179">
        <v>1</v>
      </c>
      <c r="K17" s="212">
        <v>5.9550000000000001</v>
      </c>
    </row>
    <row r="18" spans="2:11" ht="15" customHeight="1" x14ac:dyDescent="0.25">
      <c r="B18" s="261" t="s">
        <v>12</v>
      </c>
      <c r="C18" s="51">
        <v>0</v>
      </c>
      <c r="D18" s="51">
        <v>0</v>
      </c>
      <c r="E18" s="89">
        <v>0</v>
      </c>
      <c r="F18" s="51">
        <v>0</v>
      </c>
      <c r="G18" s="89">
        <v>0</v>
      </c>
      <c r="H18" s="51">
        <v>0</v>
      </c>
      <c r="I18" s="89">
        <v>0</v>
      </c>
      <c r="J18" s="51">
        <v>0</v>
      </c>
      <c r="K18" s="87">
        <v>0</v>
      </c>
    </row>
    <row r="19" spans="2:11" ht="15" customHeight="1" x14ac:dyDescent="0.25">
      <c r="B19" s="201" t="s">
        <v>20</v>
      </c>
      <c r="C19" s="179">
        <v>3</v>
      </c>
      <c r="D19" s="179">
        <v>5</v>
      </c>
      <c r="E19" s="111">
        <v>12.492699999999999</v>
      </c>
      <c r="F19" s="179">
        <v>3</v>
      </c>
      <c r="G19" s="111">
        <v>51.869900000000001</v>
      </c>
      <c r="H19" s="179">
        <v>0</v>
      </c>
      <c r="I19" s="111">
        <v>0</v>
      </c>
      <c r="J19" s="179">
        <v>5</v>
      </c>
      <c r="K19" s="212">
        <v>17.450299999999999</v>
      </c>
    </row>
    <row r="20" spans="2:11" ht="15" customHeight="1" x14ac:dyDescent="0.25">
      <c r="B20" s="261" t="s">
        <v>89</v>
      </c>
      <c r="C20" s="51">
        <v>0</v>
      </c>
      <c r="D20" s="51">
        <v>0</v>
      </c>
      <c r="E20" s="89">
        <v>0</v>
      </c>
      <c r="F20" s="51">
        <v>0</v>
      </c>
      <c r="G20" s="89">
        <v>0</v>
      </c>
      <c r="H20" s="51">
        <v>0</v>
      </c>
      <c r="I20" s="89">
        <v>0</v>
      </c>
      <c r="J20" s="51">
        <v>0</v>
      </c>
      <c r="K20" s="87">
        <v>0</v>
      </c>
    </row>
    <row r="21" spans="2:11" ht="15" customHeight="1" x14ac:dyDescent="0.25">
      <c r="B21" s="201" t="s">
        <v>90</v>
      </c>
      <c r="C21" s="179">
        <v>11</v>
      </c>
      <c r="D21" s="179">
        <v>8</v>
      </c>
      <c r="E21" s="111">
        <v>49.572099999999999</v>
      </c>
      <c r="F21" s="179">
        <v>9</v>
      </c>
      <c r="G21" s="111">
        <v>58.071399999999997</v>
      </c>
      <c r="H21" s="179">
        <v>0</v>
      </c>
      <c r="I21" s="111">
        <v>0</v>
      </c>
      <c r="J21" s="179">
        <v>5</v>
      </c>
      <c r="K21" s="212">
        <v>72.029300000000006</v>
      </c>
    </row>
    <row r="22" spans="2:11" ht="15" customHeight="1" x14ac:dyDescent="0.25">
      <c r="B22" s="262" t="s">
        <v>91</v>
      </c>
      <c r="C22" s="53">
        <v>23</v>
      </c>
      <c r="D22" s="53">
        <v>26</v>
      </c>
      <c r="E22" s="91">
        <v>7.8090999999999999</v>
      </c>
      <c r="F22" s="53">
        <v>4</v>
      </c>
      <c r="G22" s="91">
        <v>15.3384</v>
      </c>
      <c r="H22" s="53">
        <v>3</v>
      </c>
      <c r="I22" s="91">
        <v>2.1000000000000001E-2</v>
      </c>
      <c r="J22" s="53">
        <v>13</v>
      </c>
      <c r="K22" s="93">
        <v>2.8010000000000002</v>
      </c>
    </row>
    <row r="23" spans="2:11" ht="15" customHeight="1" x14ac:dyDescent="0.25">
      <c r="B23" s="216" t="s">
        <v>306</v>
      </c>
      <c r="C23" s="174">
        <v>305</v>
      </c>
      <c r="D23" s="174">
        <v>292</v>
      </c>
      <c r="E23" s="171">
        <v>6793.5834000000004</v>
      </c>
      <c r="F23" s="174">
        <v>57</v>
      </c>
      <c r="G23" s="171">
        <v>1083.7760000000001</v>
      </c>
      <c r="H23" s="174">
        <v>18</v>
      </c>
      <c r="I23" s="171">
        <v>53.0565</v>
      </c>
      <c r="J23" s="174">
        <v>211</v>
      </c>
      <c r="K23" s="171">
        <v>1752.6744999999999</v>
      </c>
    </row>
    <row r="25" spans="2:11" ht="15" customHeight="1" x14ac:dyDescent="0.25">
      <c r="B25" s="310" t="s">
        <v>669</v>
      </c>
    </row>
    <row r="26" spans="2:11" ht="15" customHeight="1" x14ac:dyDescent="0.25">
      <c r="B26" s="310" t="s">
        <v>667</v>
      </c>
    </row>
    <row r="27" spans="2:11" ht="15" customHeight="1" x14ac:dyDescent="0.25">
      <c r="B27" s="310" t="s">
        <v>670</v>
      </c>
    </row>
  </sheetData>
  <mergeCells count="7">
    <mergeCell ref="B6:B8"/>
    <mergeCell ref="C6:C8"/>
    <mergeCell ref="D6:I6"/>
    <mergeCell ref="J6:K7"/>
    <mergeCell ref="D7:E7"/>
    <mergeCell ref="F7:G7"/>
    <mergeCell ref="H7:I7"/>
  </mergeCells>
  <hyperlinks>
    <hyperlink ref="B2" location="'Obsah'!A1" display="[zpět]" xr:uid="{06A80A37-4F69-4D8B-859C-CE336D801245}"/>
  </hyperlinks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2AEA-124A-40CC-BC86-2ADA75690783}">
  <sheetPr codeName="List47"/>
  <dimension ref="A1:I13"/>
  <sheetViews>
    <sheetView workbookViewId="0">
      <selection activeCell="I7" sqref="I7"/>
    </sheetView>
  </sheetViews>
  <sheetFormatPr defaultColWidth="9.140625" defaultRowHeight="13.5" x14ac:dyDescent="0.25"/>
  <cols>
    <col min="1" max="1" width="1.7109375" style="1" customWidth="1"/>
    <col min="2" max="2" width="21.14062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89" t="s">
        <v>681</v>
      </c>
    </row>
    <row r="5" spans="1:9" ht="5.0999999999999996" customHeight="1" x14ac:dyDescent="0.25"/>
    <row r="6" spans="1:9" ht="27.75" thickBot="1" x14ac:dyDescent="0.3">
      <c r="B6" s="299" t="s">
        <v>30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5" t="s">
        <v>393</v>
      </c>
      <c r="I6" s="166" t="s">
        <v>394</v>
      </c>
    </row>
    <row r="7" spans="1:9" x14ac:dyDescent="0.25">
      <c r="B7" s="263" t="s">
        <v>243</v>
      </c>
      <c r="C7" s="191">
        <v>1634134</v>
      </c>
      <c r="D7" s="191">
        <v>1894165.3</v>
      </c>
      <c r="E7" s="191">
        <v>2173849.3555999999</v>
      </c>
      <c r="F7" s="191">
        <v>2211589.4626000002</v>
      </c>
      <c r="G7" s="389">
        <v>2352303.3468999998</v>
      </c>
      <c r="H7" s="264">
        <v>1.0640000000000001</v>
      </c>
      <c r="I7" s="265">
        <v>140713.88429999957</v>
      </c>
    </row>
    <row r="8" spans="1:9" x14ac:dyDescent="0.25">
      <c r="B8" s="31" t="s">
        <v>244</v>
      </c>
      <c r="C8" s="104">
        <v>769489.3</v>
      </c>
      <c r="D8" s="104">
        <v>888370.4</v>
      </c>
      <c r="E8" s="104">
        <v>981456.3101</v>
      </c>
      <c r="F8" s="104">
        <v>990320.34680000006</v>
      </c>
      <c r="G8" s="367">
        <v>1016563.3513</v>
      </c>
      <c r="H8" s="32">
        <v>1.026</v>
      </c>
      <c r="I8" s="104">
        <v>26243.004499999923</v>
      </c>
    </row>
    <row r="10" spans="1:9" x14ac:dyDescent="0.25">
      <c r="F10" s="4"/>
    </row>
    <row r="11" spans="1:9" x14ac:dyDescent="0.25">
      <c r="F11" s="4"/>
      <c r="G11" s="4"/>
      <c r="H11" s="9"/>
      <c r="I11" s="9"/>
    </row>
    <row r="12" spans="1:9" x14ac:dyDescent="0.25">
      <c r="F12" s="4"/>
      <c r="G12" s="4"/>
      <c r="H12" s="9"/>
      <c r="I12" s="9"/>
    </row>
    <row r="13" spans="1:9" x14ac:dyDescent="0.25">
      <c r="F13" s="4"/>
      <c r="G13" s="4"/>
      <c r="H13" s="9"/>
      <c r="I13" s="9"/>
    </row>
  </sheetData>
  <hyperlinks>
    <hyperlink ref="B2" location="'Obsah'!A1" display="[zpět]" xr:uid="{61EB9804-B618-467F-BA09-B51FA5146BE1}"/>
  </hyperlinks>
  <pageMargins left="0.7" right="0.7" top="0.78740157499999996" bottom="0.78740157499999996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2A74-AB4F-4ABE-A95A-69BBBC53389C}">
  <sheetPr codeName="List48"/>
  <dimension ref="A1:H7"/>
  <sheetViews>
    <sheetView workbookViewId="0">
      <selection activeCell="H11" sqref="H11"/>
    </sheetView>
  </sheetViews>
  <sheetFormatPr defaultColWidth="18.42578125" defaultRowHeight="13.5" x14ac:dyDescent="0.25"/>
  <cols>
    <col min="1" max="1" width="1.7109375" style="1" customWidth="1"/>
    <col min="2" max="2" width="18.42578125" style="1" customWidth="1"/>
    <col min="3" max="16384" width="18.42578125" style="1"/>
  </cols>
  <sheetData>
    <row r="1" spans="1:8" ht="5.0999999999999996" customHeight="1" x14ac:dyDescent="0.25">
      <c r="A1" s="21"/>
    </row>
    <row r="2" spans="1:8" ht="15" x14ac:dyDescent="0.25">
      <c r="B2" s="27" t="s">
        <v>398</v>
      </c>
    </row>
    <row r="3" spans="1:8" ht="5.0999999999999996" customHeight="1" x14ac:dyDescent="0.25">
      <c r="B3" s="27"/>
    </row>
    <row r="4" spans="1:8" x14ac:dyDescent="0.25">
      <c r="B4" s="289" t="s">
        <v>682</v>
      </c>
    </row>
    <row r="5" spans="1:8" ht="5.0999999999999996" customHeight="1" x14ac:dyDescent="0.25"/>
    <row r="6" spans="1:8" ht="14.25" thickBot="1" x14ac:dyDescent="0.3">
      <c r="B6" s="165">
        <v>2021</v>
      </c>
      <c r="C6" s="165">
        <v>2022</v>
      </c>
      <c r="D6" s="165">
        <v>2023</v>
      </c>
      <c r="E6" s="165">
        <v>2024</v>
      </c>
      <c r="F6" s="165">
        <v>2025</v>
      </c>
      <c r="G6" s="165" t="s">
        <v>393</v>
      </c>
      <c r="H6" s="166" t="s">
        <v>394</v>
      </c>
    </row>
    <row r="7" spans="1:8" x14ac:dyDescent="0.25">
      <c r="B7" s="78">
        <v>322567.7</v>
      </c>
      <c r="C7" s="78">
        <v>366629.7</v>
      </c>
      <c r="D7" s="103">
        <v>441472.25689999998</v>
      </c>
      <c r="E7" s="103">
        <v>427867.05560000002</v>
      </c>
      <c r="F7" s="390">
        <v>448985.67599999998</v>
      </c>
      <c r="G7" s="30">
        <v>1.0489999999999999</v>
      </c>
      <c r="H7" s="78">
        <v>21118.620399999956</v>
      </c>
    </row>
  </sheetData>
  <hyperlinks>
    <hyperlink ref="B2" location="'Obsah'!A1" display="[zpět]" xr:uid="{481275BC-8C15-410A-A72E-7507F04F8594}"/>
  </hyperlinks>
  <pageMargins left="0.7" right="0.7" top="0.78740157499999996" bottom="0.78740157499999996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640E8-95DA-4988-B6CA-4375628486D9}">
  <sheetPr codeName="List52"/>
  <dimension ref="A1:G14"/>
  <sheetViews>
    <sheetView workbookViewId="0">
      <selection activeCell="B17" sqref="B17"/>
    </sheetView>
  </sheetViews>
  <sheetFormatPr defaultRowHeight="13.5" x14ac:dyDescent="0.25"/>
  <cols>
    <col min="1" max="1" width="1.7109375" style="1" customWidth="1"/>
    <col min="2" max="2" width="9.140625" style="1"/>
    <col min="3" max="3" width="19.140625" style="1" customWidth="1"/>
    <col min="4" max="4" width="9.140625" style="1"/>
    <col min="5" max="5" width="10" style="1" bestFit="1" customWidth="1"/>
    <col min="6" max="6" width="9.140625" style="1"/>
    <col min="7" max="7" width="15.28515625" style="1" bestFit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610</v>
      </c>
    </row>
    <row r="5" spans="1:7" ht="5.0999999999999996" customHeight="1" x14ac:dyDescent="0.25"/>
    <row r="6" spans="1:7" ht="14.25" thickBot="1" x14ac:dyDescent="0.3">
      <c r="B6" s="429" t="s">
        <v>370</v>
      </c>
      <c r="C6" s="448"/>
      <c r="D6" s="431">
        <v>2024</v>
      </c>
      <c r="E6" s="431"/>
      <c r="F6" s="431">
        <v>2025</v>
      </c>
      <c r="G6" s="432"/>
    </row>
    <row r="7" spans="1:7" ht="14.25" thickBot="1" x14ac:dyDescent="0.3">
      <c r="B7" s="430"/>
      <c r="C7" s="449"/>
      <c r="D7" s="165" t="s">
        <v>86</v>
      </c>
      <c r="E7" s="165" t="s">
        <v>151</v>
      </c>
      <c r="F7" s="165" t="s">
        <v>86</v>
      </c>
      <c r="G7" s="166" t="s">
        <v>151</v>
      </c>
    </row>
    <row r="8" spans="1:7" ht="15.75" customHeight="1" x14ac:dyDescent="0.25">
      <c r="B8" s="450" t="s">
        <v>371</v>
      </c>
      <c r="C8" s="451"/>
      <c r="D8" s="183">
        <v>101</v>
      </c>
      <c r="E8" s="206">
        <v>7.0000000000000001E-3</v>
      </c>
      <c r="F8" s="391">
        <v>137</v>
      </c>
      <c r="G8" s="392">
        <v>0.01</v>
      </c>
    </row>
    <row r="9" spans="1:7" ht="15.75" customHeight="1" x14ac:dyDescent="0.25">
      <c r="B9" s="453" t="s">
        <v>372</v>
      </c>
      <c r="C9" s="454"/>
      <c r="D9" s="179">
        <v>944</v>
      </c>
      <c r="E9" s="203">
        <v>6.9000000000000006E-2</v>
      </c>
      <c r="F9" s="336">
        <v>885</v>
      </c>
      <c r="G9" s="393">
        <v>6.4000000000000001E-2</v>
      </c>
    </row>
    <row r="10" spans="1:7" ht="15.75" customHeight="1" x14ac:dyDescent="0.25">
      <c r="B10" s="453" t="s">
        <v>373</v>
      </c>
      <c r="C10" s="454"/>
      <c r="D10" s="179">
        <v>2479</v>
      </c>
      <c r="E10" s="203">
        <v>0.182</v>
      </c>
      <c r="F10" s="336">
        <v>2627</v>
      </c>
      <c r="G10" s="393">
        <v>0.189</v>
      </c>
    </row>
    <row r="11" spans="1:7" ht="15.75" customHeight="1" x14ac:dyDescent="0.25">
      <c r="B11" s="453" t="s">
        <v>374</v>
      </c>
      <c r="C11" s="454"/>
      <c r="D11" s="179">
        <v>5125</v>
      </c>
      <c r="E11" s="203">
        <v>0.375</v>
      </c>
      <c r="F11" s="336">
        <v>5046</v>
      </c>
      <c r="G11" s="393">
        <v>0.36299999999999999</v>
      </c>
    </row>
    <row r="12" spans="1:7" ht="15.75" customHeight="1" x14ac:dyDescent="0.25">
      <c r="B12" s="453" t="s">
        <v>375</v>
      </c>
      <c r="C12" s="454"/>
      <c r="D12" s="179">
        <v>4600</v>
      </c>
      <c r="E12" s="203">
        <v>0.33700000000000002</v>
      </c>
      <c r="F12" s="336">
        <v>4779</v>
      </c>
      <c r="G12" s="393">
        <v>0.34399999999999997</v>
      </c>
    </row>
    <row r="13" spans="1:7" ht="15.75" customHeight="1" x14ac:dyDescent="0.25">
      <c r="B13" s="455" t="s">
        <v>245</v>
      </c>
      <c r="C13" s="456"/>
      <c r="D13" s="181">
        <v>404</v>
      </c>
      <c r="E13" s="204">
        <v>0.03</v>
      </c>
      <c r="F13" s="337">
        <v>423</v>
      </c>
      <c r="G13" s="394">
        <v>0.03</v>
      </c>
    </row>
    <row r="14" spans="1:7" x14ac:dyDescent="0.25">
      <c r="B14" s="452" t="s">
        <v>29</v>
      </c>
      <c r="C14" s="452"/>
      <c r="D14" s="174">
        <v>13653</v>
      </c>
      <c r="E14" s="405"/>
      <c r="F14" s="323">
        <v>13897</v>
      </c>
      <c r="G14" s="395"/>
    </row>
  </sheetData>
  <mergeCells count="10">
    <mergeCell ref="B6:C7"/>
    <mergeCell ref="D6:E6"/>
    <mergeCell ref="F6:G6"/>
    <mergeCell ref="B8:C8"/>
    <mergeCell ref="B14:C14"/>
    <mergeCell ref="B9:C9"/>
    <mergeCell ref="B10:C10"/>
    <mergeCell ref="B11:C11"/>
    <mergeCell ref="B12:C12"/>
    <mergeCell ref="B13:C13"/>
  </mergeCells>
  <hyperlinks>
    <hyperlink ref="B2" location="'Obsah'!A1" display="[zpět]" xr:uid="{457E1C2B-F9AA-4770-AD8B-F2E923CE98B7}"/>
  </hyperlinks>
  <pageMargins left="0.7" right="0.7" top="0.78740157499999996" bottom="0.78740157499999996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F188-5DCF-428C-9E71-9B3F0BCE031B}">
  <sheetPr codeName="List53"/>
  <dimension ref="A1:F11"/>
  <sheetViews>
    <sheetView workbookViewId="0">
      <selection activeCell="F10" sqref="F10"/>
    </sheetView>
  </sheetViews>
  <sheetFormatPr defaultRowHeight="13.5" x14ac:dyDescent="0.25"/>
  <cols>
    <col min="1" max="1" width="1.7109375" style="1" customWidth="1"/>
    <col min="2" max="2" width="31.140625" style="1" customWidth="1"/>
    <col min="3" max="5" width="9.140625" style="1"/>
    <col min="6" max="6" width="10" style="1" bestFit="1" customWidth="1"/>
    <col min="7" max="16384" width="9.140625" style="1"/>
  </cols>
  <sheetData>
    <row r="1" spans="1:6" ht="5.0999999999999996" customHeight="1" x14ac:dyDescent="0.25">
      <c r="A1" s="21"/>
    </row>
    <row r="2" spans="1:6" ht="15" x14ac:dyDescent="0.25">
      <c r="B2" s="27" t="s">
        <v>398</v>
      </c>
    </row>
    <row r="3" spans="1:6" ht="5.0999999999999996" customHeight="1" x14ac:dyDescent="0.25">
      <c r="B3" s="27"/>
    </row>
    <row r="4" spans="1:6" x14ac:dyDescent="0.25">
      <c r="B4" s="291" t="s">
        <v>611</v>
      </c>
    </row>
    <row r="5" spans="1:6" ht="5.0999999999999996" customHeight="1" x14ac:dyDescent="0.25"/>
    <row r="6" spans="1:6" ht="14.25" thickBot="1" x14ac:dyDescent="0.3">
      <c r="B6" s="445" t="s">
        <v>376</v>
      </c>
      <c r="C6" s="431">
        <v>2024</v>
      </c>
      <c r="D6" s="431"/>
      <c r="E6" s="431">
        <v>2025</v>
      </c>
      <c r="F6" s="432"/>
    </row>
    <row r="7" spans="1:6" ht="14.25" thickBot="1" x14ac:dyDescent="0.3">
      <c r="B7" s="457"/>
      <c r="C7" s="165" t="s">
        <v>84</v>
      </c>
      <c r="D7" s="165" t="s">
        <v>291</v>
      </c>
      <c r="E7" s="165" t="s">
        <v>84</v>
      </c>
      <c r="F7" s="166" t="s">
        <v>291</v>
      </c>
    </row>
    <row r="8" spans="1:6" ht="16.5" customHeight="1" x14ac:dyDescent="0.25">
      <c r="B8" s="267" t="s">
        <v>719</v>
      </c>
      <c r="C8" s="183">
        <v>11019</v>
      </c>
      <c r="D8" s="206">
        <v>0.81499999999999995</v>
      </c>
      <c r="E8" s="391">
        <v>10867</v>
      </c>
      <c r="F8" s="392">
        <v>0.78900000000000003</v>
      </c>
    </row>
    <row r="9" spans="1:6" ht="15.75" customHeight="1" x14ac:dyDescent="0.25">
      <c r="B9" s="261" t="s">
        <v>720</v>
      </c>
      <c r="C9" s="179">
        <v>1876</v>
      </c>
      <c r="D9" s="203">
        <v>0.13900000000000001</v>
      </c>
      <c r="E9" s="336">
        <v>1965</v>
      </c>
      <c r="F9" s="393">
        <v>0.14299999999999999</v>
      </c>
    </row>
    <row r="10" spans="1:6" ht="15.75" customHeight="1" x14ac:dyDescent="0.25">
      <c r="B10" s="262" t="s">
        <v>721</v>
      </c>
      <c r="C10" s="181">
        <v>629</v>
      </c>
      <c r="D10" s="204">
        <v>4.7E-2</v>
      </c>
      <c r="E10" s="337">
        <v>939</v>
      </c>
      <c r="F10" s="394">
        <v>6.8000000000000005E-2</v>
      </c>
    </row>
    <row r="11" spans="1:6" x14ac:dyDescent="0.25">
      <c r="B11" s="252" t="s">
        <v>29</v>
      </c>
      <c r="C11" s="174">
        <v>13524</v>
      </c>
      <c r="D11" s="251"/>
      <c r="E11" s="323">
        <v>13771</v>
      </c>
      <c r="F11" s="396"/>
    </row>
  </sheetData>
  <mergeCells count="3">
    <mergeCell ref="B6:B7"/>
    <mergeCell ref="C6:D6"/>
    <mergeCell ref="E6:F6"/>
  </mergeCells>
  <hyperlinks>
    <hyperlink ref="B2" location="'Obsah'!A1" display="[zpět]" xr:uid="{15C01438-AF3D-4AFA-AE09-0F6A88ADA63B}"/>
  </hyperlinks>
  <pageMargins left="0.7" right="0.7" top="0.78740157499999996" bottom="0.78740157499999996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4750C-95EF-4243-AD40-CD596961F869}">
  <sheetPr codeName="List55"/>
  <dimension ref="A1:C13"/>
  <sheetViews>
    <sheetView workbookViewId="0">
      <selection activeCell="C13" sqref="C13"/>
    </sheetView>
  </sheetViews>
  <sheetFormatPr defaultRowHeight="13.5" x14ac:dyDescent="0.25"/>
  <cols>
    <col min="1" max="1" width="1.7109375" style="1" customWidth="1"/>
    <col min="2" max="2" width="57.42578125" style="1" customWidth="1"/>
    <col min="3" max="16384" width="9.140625" style="1"/>
  </cols>
  <sheetData>
    <row r="1" spans="1:3" ht="5.0999999999999996" customHeight="1" x14ac:dyDescent="0.25">
      <c r="A1" s="21"/>
    </row>
    <row r="2" spans="1:3" ht="15" x14ac:dyDescent="0.25">
      <c r="B2" s="27" t="s">
        <v>398</v>
      </c>
    </row>
    <row r="3" spans="1:3" ht="5.0999999999999996" customHeight="1" x14ac:dyDescent="0.25">
      <c r="B3" s="27"/>
    </row>
    <row r="4" spans="1:3" x14ac:dyDescent="0.25">
      <c r="B4" s="291" t="s">
        <v>612</v>
      </c>
    </row>
    <row r="5" spans="1:3" ht="5.0999999999999996" customHeight="1" x14ac:dyDescent="0.25"/>
    <row r="6" spans="1:3" x14ac:dyDescent="0.25">
      <c r="B6" s="136" t="s">
        <v>377</v>
      </c>
      <c r="C6" s="35" t="s">
        <v>84</v>
      </c>
    </row>
    <row r="7" spans="1:3" x14ac:dyDescent="0.25">
      <c r="B7" s="95" t="s">
        <v>378</v>
      </c>
      <c r="C7" s="268">
        <v>0</v>
      </c>
    </row>
    <row r="8" spans="1:3" x14ac:dyDescent="0.25">
      <c r="B8" s="60" t="s">
        <v>379</v>
      </c>
      <c r="C8" s="221">
        <v>0</v>
      </c>
    </row>
    <row r="9" spans="1:3" x14ac:dyDescent="0.25">
      <c r="B9" s="60" t="s">
        <v>380</v>
      </c>
      <c r="C9" s="221">
        <v>1</v>
      </c>
    </row>
    <row r="10" spans="1:3" x14ac:dyDescent="0.25">
      <c r="B10" s="60" t="s">
        <v>381</v>
      </c>
      <c r="C10" s="221">
        <v>3</v>
      </c>
    </row>
    <row r="11" spans="1:3" x14ac:dyDescent="0.25">
      <c r="B11" s="60" t="s">
        <v>382</v>
      </c>
      <c r="C11" s="221">
        <v>6</v>
      </c>
    </row>
    <row r="12" spans="1:3" x14ac:dyDescent="0.25">
      <c r="B12" s="64" t="s">
        <v>91</v>
      </c>
      <c r="C12" s="269">
        <v>0</v>
      </c>
    </row>
    <row r="13" spans="1:3" x14ac:dyDescent="0.25">
      <c r="B13" s="252" t="s">
        <v>29</v>
      </c>
      <c r="C13" s="252">
        <v>10</v>
      </c>
    </row>
  </sheetData>
  <hyperlinks>
    <hyperlink ref="B2" location="'Obsah'!A1" display="[zpět]" xr:uid="{95363A14-DAA8-4714-916B-B5FFA423706E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99FDD-F087-495D-8CE9-2A34BB5364FD}">
  <sheetPr codeName="List8"/>
  <dimension ref="A1:G11"/>
  <sheetViews>
    <sheetView workbookViewId="0"/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7" width="15.7109375" style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89" t="s">
        <v>686</v>
      </c>
    </row>
    <row r="5" spans="1:7" ht="5.0999999999999996" customHeight="1" x14ac:dyDescent="0.25"/>
    <row r="6" spans="1:7" ht="14.25" thickBot="1" x14ac:dyDescent="0.3">
      <c r="B6" s="299" t="s">
        <v>113</v>
      </c>
      <c r="C6" s="167">
        <v>2020</v>
      </c>
      <c r="D6" s="167">
        <v>2021</v>
      </c>
      <c r="E6" s="167">
        <v>2022</v>
      </c>
      <c r="F6" s="167">
        <v>2023</v>
      </c>
      <c r="G6" s="168">
        <v>2024</v>
      </c>
    </row>
    <row r="7" spans="1:7" x14ac:dyDescent="0.25">
      <c r="B7" s="96" t="s">
        <v>34</v>
      </c>
      <c r="C7" s="97">
        <v>0.109</v>
      </c>
      <c r="D7" s="97">
        <v>9.8000000000000004E-2</v>
      </c>
      <c r="E7" s="97">
        <v>8.6999999999999994E-2</v>
      </c>
      <c r="F7" s="97">
        <v>7.0000000000000007E-2</v>
      </c>
      <c r="G7" s="98">
        <v>9.6000000000000002E-2</v>
      </c>
    </row>
    <row r="8" spans="1:7" ht="15" x14ac:dyDescent="0.25">
      <c r="B8" s="99" t="s">
        <v>687</v>
      </c>
      <c r="C8" s="100">
        <v>0.13300000000000001</v>
      </c>
      <c r="D8" s="100">
        <v>0.111</v>
      </c>
      <c r="E8" s="100">
        <v>8.2000000000000003E-2</v>
      </c>
      <c r="F8" s="100">
        <v>0.08</v>
      </c>
      <c r="G8" s="101" t="s">
        <v>472</v>
      </c>
    </row>
    <row r="10" spans="1:7" x14ac:dyDescent="0.25">
      <c r="B10" s="309" t="s">
        <v>319</v>
      </c>
    </row>
    <row r="11" spans="1:7" ht="15" x14ac:dyDescent="0.25">
      <c r="B11" s="309" t="s">
        <v>688</v>
      </c>
    </row>
  </sheetData>
  <hyperlinks>
    <hyperlink ref="B2" location="'Obsah'!A1" display="[zpět]" xr:uid="{F77CB683-9ED3-4BFA-9DA2-EFFAF98E98F0}"/>
  </hyperlinks>
  <pageMargins left="0.7" right="0.7" top="0.78740157499999996" bottom="0.78740157499999996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9299-8CFD-4C39-A8E4-96A9186FE8AD}">
  <sheetPr codeName="List58"/>
  <dimension ref="A1:G10"/>
  <sheetViews>
    <sheetView workbookViewId="0">
      <selection activeCell="G10" sqref="G10"/>
    </sheetView>
  </sheetViews>
  <sheetFormatPr defaultRowHeight="13.5" x14ac:dyDescent="0.25"/>
  <cols>
    <col min="1" max="1" width="1.7109375" style="1" customWidth="1"/>
    <col min="2" max="2" width="45.5703125" style="1" customWidth="1"/>
    <col min="3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613</v>
      </c>
    </row>
    <row r="5" spans="1:7" ht="5.0999999999999996" customHeight="1" x14ac:dyDescent="0.25"/>
    <row r="6" spans="1:7" ht="14.25" thickBot="1" x14ac:dyDescent="0.3">
      <c r="B6" s="381"/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141" t="s">
        <v>246</v>
      </c>
      <c r="C7" s="156">
        <v>28</v>
      </c>
      <c r="D7" s="156">
        <v>44</v>
      </c>
      <c r="E7" s="156">
        <v>43</v>
      </c>
      <c r="F7" s="156">
        <v>36</v>
      </c>
      <c r="G7" s="397">
        <v>43</v>
      </c>
    </row>
    <row r="8" spans="1:7" x14ac:dyDescent="0.25">
      <c r="B8" s="146" t="s">
        <v>247</v>
      </c>
      <c r="C8" s="158">
        <v>1</v>
      </c>
      <c r="D8" s="158">
        <v>6</v>
      </c>
      <c r="E8" s="158">
        <v>13</v>
      </c>
      <c r="F8" s="158">
        <v>4</v>
      </c>
      <c r="G8" s="398">
        <v>4</v>
      </c>
    </row>
    <row r="9" spans="1:7" x14ac:dyDescent="0.25">
      <c r="B9" s="149" t="s">
        <v>498</v>
      </c>
      <c r="C9" s="160">
        <v>25</v>
      </c>
      <c r="D9" s="160">
        <v>38</v>
      </c>
      <c r="E9" s="160">
        <v>30</v>
      </c>
      <c r="F9" s="160">
        <v>32</v>
      </c>
      <c r="G9" s="399">
        <v>39</v>
      </c>
    </row>
    <row r="10" spans="1:7" x14ac:dyDescent="0.25">
      <c r="B10" s="140" t="s">
        <v>499</v>
      </c>
      <c r="C10" s="155">
        <v>0</v>
      </c>
      <c r="D10" s="155">
        <v>1</v>
      </c>
      <c r="E10" s="155">
        <v>2</v>
      </c>
      <c r="F10" s="155">
        <v>3</v>
      </c>
      <c r="G10" s="400">
        <v>1</v>
      </c>
    </row>
  </sheetData>
  <hyperlinks>
    <hyperlink ref="B2" location="'Obsah'!A1" display="[zpět]" xr:uid="{72B0D268-6D6A-4D49-8A39-49248B8EE3E0}"/>
  </hyperlinks>
  <pageMargins left="0.7" right="0.7" top="0.78740157499999996" bottom="0.78740157499999996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11D4-DF71-461D-8291-22F1AEA43B5D}">
  <sheetPr codeName="List76"/>
  <dimension ref="A1:G8"/>
  <sheetViews>
    <sheetView workbookViewId="0">
      <selection activeCell="G7" sqref="G7"/>
    </sheetView>
  </sheetViews>
  <sheetFormatPr defaultRowHeight="13.5" x14ac:dyDescent="0.25"/>
  <cols>
    <col min="1" max="1" width="1.7109375" style="1" customWidth="1"/>
    <col min="2" max="2" width="30.140625" style="1" customWidth="1"/>
    <col min="3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614</v>
      </c>
    </row>
    <row r="5" spans="1:7" ht="5.0999999999999996" customHeight="1" x14ac:dyDescent="0.25"/>
    <row r="6" spans="1:7" ht="14.25" thickBot="1" x14ac:dyDescent="0.3">
      <c r="B6" s="272" t="s">
        <v>248</v>
      </c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246" t="s">
        <v>249</v>
      </c>
      <c r="C7" s="247">
        <v>4</v>
      </c>
      <c r="D7" s="247">
        <v>10</v>
      </c>
      <c r="E7" s="247">
        <v>8</v>
      </c>
      <c r="F7" s="247">
        <v>7</v>
      </c>
      <c r="G7" s="401">
        <v>13</v>
      </c>
    </row>
    <row r="8" spans="1:7" x14ac:dyDescent="0.25">
      <c r="B8" s="140" t="s">
        <v>250</v>
      </c>
      <c r="C8" s="155">
        <v>0</v>
      </c>
      <c r="D8" s="155">
        <v>2</v>
      </c>
      <c r="E8" s="155">
        <v>1</v>
      </c>
      <c r="F8" s="155">
        <v>2</v>
      </c>
      <c r="G8" s="400">
        <v>0</v>
      </c>
    </row>
  </sheetData>
  <hyperlinks>
    <hyperlink ref="B2" location="'Obsah'!A1" display="[zpět]" xr:uid="{6D1E5328-3395-4E99-9DA8-40B1CFDFE6B7}"/>
  </hyperlinks>
  <pageMargins left="0.7" right="0.7" top="0.78740157499999996" bottom="0.78740157499999996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5267-5EF6-4C8C-A135-D018A15D31A1}">
  <sheetPr codeName="List77"/>
  <dimension ref="A1:G8"/>
  <sheetViews>
    <sheetView workbookViewId="0">
      <selection activeCell="G7" sqref="G7"/>
    </sheetView>
  </sheetViews>
  <sheetFormatPr defaultRowHeight="13.5" x14ac:dyDescent="0.25"/>
  <cols>
    <col min="1" max="1" width="1.7109375" style="1" customWidth="1"/>
    <col min="2" max="2" width="23.7109375" style="1" customWidth="1"/>
    <col min="3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615</v>
      </c>
    </row>
    <row r="5" spans="1:7" ht="5.0999999999999996" customHeight="1" x14ac:dyDescent="0.25"/>
    <row r="6" spans="1:7" ht="14.25" thickBot="1" x14ac:dyDescent="0.3">
      <c r="B6" s="272" t="s">
        <v>251</v>
      </c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246" t="s">
        <v>252</v>
      </c>
      <c r="C7" s="247">
        <v>0</v>
      </c>
      <c r="D7" s="247">
        <v>5</v>
      </c>
      <c r="E7" s="247">
        <v>3</v>
      </c>
      <c r="F7" s="247">
        <v>1</v>
      </c>
      <c r="G7" s="401">
        <v>0</v>
      </c>
    </row>
    <row r="8" spans="1:7" x14ac:dyDescent="0.25">
      <c r="B8" s="140" t="s">
        <v>253</v>
      </c>
      <c r="C8" s="155">
        <v>4</v>
      </c>
      <c r="D8" s="155">
        <v>2</v>
      </c>
      <c r="E8" s="155">
        <v>1</v>
      </c>
      <c r="F8" s="155">
        <v>1</v>
      </c>
      <c r="G8" s="400">
        <v>5</v>
      </c>
    </row>
  </sheetData>
  <hyperlinks>
    <hyperlink ref="B2" location="'Obsah'!A1" display="[zpět]" xr:uid="{F8FC73FA-C0A7-496A-A8F4-66247A67CB6E}"/>
  </hyperlinks>
  <pageMargins left="0.7" right="0.7" top="0.78740157499999996" bottom="0.78740157499999996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F1D2-A5C9-4B6B-A9AF-B9941FE3184C}">
  <sheetPr codeName="List64"/>
  <dimension ref="A1:H12"/>
  <sheetViews>
    <sheetView workbookViewId="0">
      <selection activeCell="B16" sqref="B16"/>
    </sheetView>
  </sheetViews>
  <sheetFormatPr defaultRowHeight="13.5" x14ac:dyDescent="0.25"/>
  <cols>
    <col min="1" max="1" width="1.7109375" style="1" customWidth="1"/>
    <col min="2" max="2" width="30.28515625" style="1" customWidth="1"/>
    <col min="3" max="3" width="13.28515625" style="1" customWidth="1"/>
    <col min="4" max="4" width="17.140625" style="1" customWidth="1"/>
    <col min="5" max="5" width="18" style="1" customWidth="1"/>
    <col min="6" max="6" width="15" style="1" customWidth="1"/>
    <col min="7" max="7" width="18.140625" style="1" customWidth="1"/>
    <col min="8" max="8" width="16.7109375" style="1" customWidth="1"/>
    <col min="9" max="16384" width="9.140625" style="1"/>
  </cols>
  <sheetData>
    <row r="1" spans="1:8" ht="5.0999999999999996" customHeight="1" x14ac:dyDescent="0.25">
      <c r="A1" s="21"/>
    </row>
    <row r="2" spans="1:8" ht="15" x14ac:dyDescent="0.25">
      <c r="B2" s="27" t="s">
        <v>398</v>
      </c>
    </row>
    <row r="3" spans="1:8" ht="5.0999999999999996" customHeight="1" x14ac:dyDescent="0.25">
      <c r="B3" s="27"/>
    </row>
    <row r="4" spans="1:8" x14ac:dyDescent="0.25">
      <c r="B4" s="291" t="s">
        <v>616</v>
      </c>
    </row>
    <row r="5" spans="1:8" ht="5.0999999999999996" customHeight="1" x14ac:dyDescent="0.25"/>
    <row r="6" spans="1:8" ht="27.75" thickBot="1" x14ac:dyDescent="0.3">
      <c r="B6" s="272" t="s">
        <v>254</v>
      </c>
      <c r="C6" s="165" t="s">
        <v>501</v>
      </c>
      <c r="D6" s="165" t="s">
        <v>502</v>
      </c>
      <c r="E6" s="165" t="s">
        <v>503</v>
      </c>
      <c r="F6" s="165" t="s">
        <v>504</v>
      </c>
      <c r="G6" s="165" t="s">
        <v>174</v>
      </c>
      <c r="H6" s="166" t="s">
        <v>500</v>
      </c>
    </row>
    <row r="7" spans="1:8" x14ac:dyDescent="0.25">
      <c r="B7" s="141" t="s">
        <v>255</v>
      </c>
      <c r="C7" s="225">
        <v>105.48418827</v>
      </c>
      <c r="D7" s="225">
        <v>244.19036399999999</v>
      </c>
      <c r="E7" s="225">
        <v>280.32802856999996</v>
      </c>
      <c r="F7" s="368">
        <v>279.53576461</v>
      </c>
      <c r="G7" s="270">
        <v>1.145</v>
      </c>
      <c r="H7" s="226">
        <v>2.65</v>
      </c>
    </row>
    <row r="8" spans="1:8" x14ac:dyDescent="0.25">
      <c r="B8" s="146" t="s">
        <v>256</v>
      </c>
      <c r="C8" s="227">
        <v>236.17046231999998</v>
      </c>
      <c r="D8" s="227">
        <v>218.18350000000001</v>
      </c>
      <c r="E8" s="227">
        <v>234.37162446000002</v>
      </c>
      <c r="F8" s="369">
        <v>232.36438838999999</v>
      </c>
      <c r="G8" s="235">
        <v>1.0649999999999999</v>
      </c>
      <c r="H8" s="228">
        <v>0.98399999999999999</v>
      </c>
    </row>
    <row r="9" spans="1:8" x14ac:dyDescent="0.25">
      <c r="B9" s="146" t="s">
        <v>257</v>
      </c>
      <c r="C9" s="227">
        <v>1442.9222081</v>
      </c>
      <c r="D9" s="227">
        <v>1460.8398340000001</v>
      </c>
      <c r="E9" s="227">
        <v>1605.38356036</v>
      </c>
      <c r="F9" s="369">
        <v>1500.8833406800002</v>
      </c>
      <c r="G9" s="235">
        <v>1.0269999999999999</v>
      </c>
      <c r="H9" s="228">
        <v>1.04</v>
      </c>
    </row>
    <row r="10" spans="1:8" x14ac:dyDescent="0.25">
      <c r="B10" s="146" t="s">
        <v>258</v>
      </c>
      <c r="C10" s="227">
        <v>229.34526862999999</v>
      </c>
      <c r="D10" s="227">
        <v>165.15</v>
      </c>
      <c r="E10" s="227">
        <v>176.73041026999999</v>
      </c>
      <c r="F10" s="369">
        <v>174.78205428999999</v>
      </c>
      <c r="G10" s="235">
        <v>1.0580000000000001</v>
      </c>
      <c r="H10" s="228">
        <v>0.76200000000000001</v>
      </c>
    </row>
    <row r="11" spans="1:8" x14ac:dyDescent="0.25">
      <c r="B11" s="149" t="s">
        <v>259</v>
      </c>
      <c r="C11" s="230">
        <v>20.121719069999997</v>
      </c>
      <c r="D11" s="230">
        <v>24.908000000000001</v>
      </c>
      <c r="E11" s="230">
        <v>33.497052490000002</v>
      </c>
      <c r="F11" s="370">
        <v>25.347161359999998</v>
      </c>
      <c r="G11" s="271">
        <v>1.018</v>
      </c>
      <c r="H11" s="231">
        <v>1.26</v>
      </c>
    </row>
    <row r="12" spans="1:8" x14ac:dyDescent="0.25">
      <c r="B12" s="216" t="s">
        <v>29</v>
      </c>
      <c r="C12" s="232">
        <v>2034.0438463899998</v>
      </c>
      <c r="D12" s="232">
        <v>2113.271698</v>
      </c>
      <c r="E12" s="232">
        <v>2330.3106761500003</v>
      </c>
      <c r="F12" s="371">
        <v>2212.9127093300003</v>
      </c>
      <c r="G12" s="233">
        <v>1.0469999999999999</v>
      </c>
      <c r="H12" s="233">
        <v>1.0880000000000001</v>
      </c>
    </row>
  </sheetData>
  <hyperlinks>
    <hyperlink ref="B2" location="'Obsah'!A1" display="[zpět]" xr:uid="{560592EE-596C-4DE5-AE66-7AA1032E1E4E}"/>
  </hyperlinks>
  <pageMargins left="0.7" right="0.7" top="0.78740157499999996" bottom="0.78740157499999996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6EDE-7D5F-47DE-82EE-0E773D7C1C4A}">
  <sheetPr codeName="List65"/>
  <dimension ref="A1:G10"/>
  <sheetViews>
    <sheetView workbookViewId="0">
      <selection activeCell="B8" sqref="B8"/>
    </sheetView>
  </sheetViews>
  <sheetFormatPr defaultRowHeight="13.5" x14ac:dyDescent="0.25"/>
  <cols>
    <col min="1" max="1" width="1.7109375" style="1" customWidth="1"/>
    <col min="2" max="2" width="17.7109375" style="1" customWidth="1"/>
    <col min="3" max="3" width="16.85546875" style="1" customWidth="1"/>
    <col min="4" max="4" width="9.140625" style="1"/>
    <col min="5" max="5" width="11.5703125" style="1" bestFit="1" customWidth="1"/>
    <col min="6" max="6" width="10.5703125" style="1" bestFit="1" customWidth="1"/>
    <col min="7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617</v>
      </c>
    </row>
    <row r="5" spans="1:7" ht="5.0999999999999996" customHeight="1" x14ac:dyDescent="0.25"/>
    <row r="6" spans="1:7" ht="14.25" thickBot="1" x14ac:dyDescent="0.3">
      <c r="B6" s="458" t="s">
        <v>260</v>
      </c>
      <c r="C6" s="431"/>
      <c r="D6" s="431"/>
      <c r="E6" s="431" t="s">
        <v>261</v>
      </c>
      <c r="F6" s="431"/>
      <c r="G6" s="432"/>
    </row>
    <row r="7" spans="1:7" ht="15.75" thickBot="1" x14ac:dyDescent="0.3">
      <c r="B7" s="273">
        <v>2024</v>
      </c>
      <c r="C7" s="249">
        <v>2025</v>
      </c>
      <c r="D7" s="249" t="s">
        <v>3</v>
      </c>
      <c r="E7" s="249">
        <v>2024</v>
      </c>
      <c r="F7" s="249" t="s">
        <v>671</v>
      </c>
      <c r="G7" s="250" t="s">
        <v>3</v>
      </c>
    </row>
    <row r="8" spans="1:7" x14ac:dyDescent="0.25">
      <c r="B8" s="138">
        <v>629.5</v>
      </c>
      <c r="C8" s="317">
        <v>346.26</v>
      </c>
      <c r="D8" s="138">
        <v>-283.24</v>
      </c>
      <c r="E8" s="138">
        <v>517.30906955</v>
      </c>
      <c r="F8" s="317">
        <v>1717.85484002</v>
      </c>
      <c r="G8" s="138">
        <v>1200.54577047</v>
      </c>
    </row>
    <row r="10" spans="1:7" ht="15" x14ac:dyDescent="0.25">
      <c r="B10" s="309" t="s">
        <v>672</v>
      </c>
    </row>
  </sheetData>
  <mergeCells count="2">
    <mergeCell ref="B6:D6"/>
    <mergeCell ref="E6:G6"/>
  </mergeCells>
  <hyperlinks>
    <hyperlink ref="B2" location="'Obsah'!A1" display="[zpět]" xr:uid="{21DDDC3D-1FE9-4DC9-B15A-074577E54727}"/>
  </hyperlinks>
  <pageMargins left="0.7" right="0.7" top="0.78740157499999996" bottom="0.78740157499999996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79078-AF9B-4F3F-8A45-89F7A7B51586}">
  <sheetPr codeName="List66"/>
  <dimension ref="A1:M13"/>
  <sheetViews>
    <sheetView workbookViewId="0">
      <selection activeCell="I18" sqref="I18"/>
    </sheetView>
  </sheetViews>
  <sheetFormatPr defaultRowHeight="13.5" x14ac:dyDescent="0.25"/>
  <cols>
    <col min="1" max="1" width="1.7109375" style="1" customWidth="1"/>
    <col min="2" max="2" width="10.7109375" style="1" customWidth="1"/>
    <col min="3" max="3" width="11.7109375" style="1" customWidth="1"/>
    <col min="4" max="4" width="11" style="1" customWidth="1"/>
    <col min="5" max="5" width="12" style="1" customWidth="1"/>
    <col min="6" max="6" width="16.42578125" style="1" customWidth="1"/>
    <col min="7" max="7" width="13.7109375" style="1" customWidth="1"/>
    <col min="8" max="8" width="15.42578125" style="1" customWidth="1"/>
    <col min="9" max="9" width="34.42578125" style="1" customWidth="1"/>
    <col min="10" max="12" width="9.140625" style="1"/>
    <col min="13" max="13" width="14.7109375" style="1" bestFit="1" customWidth="1"/>
    <col min="14" max="16384" width="9.140625" style="1"/>
  </cols>
  <sheetData>
    <row r="1" spans="1:13" ht="5.0999999999999996" customHeight="1" x14ac:dyDescent="0.25">
      <c r="A1" s="21"/>
    </row>
    <row r="2" spans="1:13" ht="15" x14ac:dyDescent="0.25">
      <c r="B2" s="27" t="s">
        <v>398</v>
      </c>
    </row>
    <row r="3" spans="1:13" ht="5.0999999999999996" customHeight="1" x14ac:dyDescent="0.25">
      <c r="B3" s="27"/>
    </row>
    <row r="4" spans="1:13" x14ac:dyDescent="0.25">
      <c r="B4" s="291" t="s">
        <v>618</v>
      </c>
    </row>
    <row r="5" spans="1:13" ht="5.0999999999999996" customHeight="1" x14ac:dyDescent="0.25"/>
    <row r="6" spans="1:13" x14ac:dyDescent="0.25">
      <c r="B6" s="445" t="s">
        <v>262</v>
      </c>
      <c r="C6" s="433" t="s">
        <v>263</v>
      </c>
      <c r="D6" s="433"/>
      <c r="E6" s="433"/>
      <c r="F6" s="433" t="s">
        <v>314</v>
      </c>
      <c r="G6" s="433"/>
      <c r="H6" s="433"/>
      <c r="I6" s="442" t="s">
        <v>505</v>
      </c>
    </row>
    <row r="7" spans="1:13" ht="14.25" thickBot="1" x14ac:dyDescent="0.3">
      <c r="B7" s="459"/>
      <c r="C7" s="461"/>
      <c r="D7" s="461"/>
      <c r="E7" s="461"/>
      <c r="F7" s="461"/>
      <c r="G7" s="461"/>
      <c r="H7" s="461"/>
      <c r="I7" s="462"/>
    </row>
    <row r="8" spans="1:13" x14ac:dyDescent="0.25">
      <c r="B8" s="460"/>
      <c r="C8" s="34" t="s">
        <v>728</v>
      </c>
      <c r="D8" s="34" t="s">
        <v>729</v>
      </c>
      <c r="E8" s="34" t="s">
        <v>730</v>
      </c>
      <c r="F8" s="34" t="s">
        <v>731</v>
      </c>
      <c r="G8" s="34" t="s">
        <v>732</v>
      </c>
      <c r="H8" s="34" t="s">
        <v>733</v>
      </c>
      <c r="I8" s="463"/>
    </row>
    <row r="9" spans="1:13" x14ac:dyDescent="0.25">
      <c r="B9" s="141" t="s">
        <v>172</v>
      </c>
      <c r="C9" s="225">
        <v>1034.5740000000001</v>
      </c>
      <c r="D9" s="225">
        <v>1217.7650000000001</v>
      </c>
      <c r="E9" s="225">
        <v>1252.075079</v>
      </c>
      <c r="F9" s="225">
        <v>1215.52631309</v>
      </c>
      <c r="G9" s="225">
        <v>34.309852499999998</v>
      </c>
      <c r="H9" s="225">
        <f>(F9+G9)</f>
        <v>1249.8361655900001</v>
      </c>
      <c r="I9" s="276">
        <v>0.99819999999999998</v>
      </c>
      <c r="K9" s="12"/>
      <c r="L9" s="12"/>
      <c r="M9" s="12"/>
    </row>
    <row r="10" spans="1:13" x14ac:dyDescent="0.25">
      <c r="B10" s="149" t="s">
        <v>171</v>
      </c>
      <c r="C10" s="230">
        <v>272.5</v>
      </c>
      <c r="D10" s="230">
        <v>392.96216700000002</v>
      </c>
      <c r="E10" s="230">
        <v>937.57516416999999</v>
      </c>
      <c r="F10" s="230">
        <v>146.12943057999999</v>
      </c>
      <c r="G10" s="230">
        <v>410.23469609</v>
      </c>
      <c r="H10" s="230">
        <f>(F10+G10)</f>
        <v>556.36412667000002</v>
      </c>
      <c r="I10" s="276">
        <v>0.59340000000000004</v>
      </c>
      <c r="K10" s="12"/>
      <c r="L10" s="12"/>
      <c r="M10" s="12"/>
    </row>
    <row r="11" spans="1:13" x14ac:dyDescent="0.25">
      <c r="B11" s="216" t="s">
        <v>29</v>
      </c>
      <c r="C11" s="232">
        <v>1307.0740000000001</v>
      </c>
      <c r="D11" s="232">
        <v>1610.727167</v>
      </c>
      <c r="E11" s="232">
        <v>2189.6502431700001</v>
      </c>
      <c r="F11" s="232">
        <v>1361.65574367</v>
      </c>
      <c r="G11" s="232">
        <v>444.54454858999998</v>
      </c>
      <c r="H11" s="232">
        <v>1806.20029226</v>
      </c>
      <c r="I11" s="426">
        <v>0.82489999999999997</v>
      </c>
    </row>
    <row r="13" spans="1:13" x14ac:dyDescent="0.25">
      <c r="B13" s="309" t="s">
        <v>673</v>
      </c>
    </row>
  </sheetData>
  <mergeCells count="4">
    <mergeCell ref="B6:B8"/>
    <mergeCell ref="C6:E7"/>
    <mergeCell ref="F6:H7"/>
    <mergeCell ref="I6:I8"/>
  </mergeCells>
  <hyperlinks>
    <hyperlink ref="B2" location="'Obsah'!A1" display="[zpět]" xr:uid="{28C77EEF-7AE8-49E9-8B21-4EFA68A60057}"/>
  </hyperlinks>
  <pageMargins left="0.7" right="0.7" top="0.78740157499999996" bottom="0.78740157499999996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3A33-750E-4EC6-9031-5BC3D10306F4}">
  <sheetPr codeName="List67"/>
  <dimension ref="A1:G22"/>
  <sheetViews>
    <sheetView workbookViewId="0">
      <selection activeCell="E19" sqref="E19"/>
    </sheetView>
  </sheetViews>
  <sheetFormatPr defaultRowHeight="13.5" x14ac:dyDescent="0.25"/>
  <cols>
    <col min="1" max="1" width="1.7109375" style="1" customWidth="1"/>
    <col min="2" max="2" width="27.5703125" style="1" customWidth="1"/>
    <col min="3" max="3" width="12.85546875" style="1" customWidth="1"/>
    <col min="4" max="4" width="16.42578125" style="1" customWidth="1"/>
    <col min="5" max="5" width="13.85546875" style="1" customWidth="1"/>
    <col min="6" max="16384" width="9.140625" style="1"/>
  </cols>
  <sheetData>
    <row r="1" spans="1:5" ht="5.0999999999999996" customHeight="1" x14ac:dyDescent="0.25">
      <c r="A1" s="21"/>
    </row>
    <row r="2" spans="1:5" ht="15" x14ac:dyDescent="0.25">
      <c r="B2" s="27" t="s">
        <v>398</v>
      </c>
    </row>
    <row r="3" spans="1:5" ht="5.0999999999999996" customHeight="1" x14ac:dyDescent="0.25">
      <c r="B3" s="27"/>
    </row>
    <row r="4" spans="1:5" x14ac:dyDescent="0.25">
      <c r="B4" s="291" t="s">
        <v>619</v>
      </c>
    </row>
    <row r="5" spans="1:5" ht="5.0999999999999996" customHeight="1" x14ac:dyDescent="0.25"/>
    <row r="6" spans="1:5" x14ac:dyDescent="0.25">
      <c r="B6" s="136" t="s">
        <v>265</v>
      </c>
      <c r="C6" s="34" t="s">
        <v>181</v>
      </c>
      <c r="D6" s="34" t="s">
        <v>185</v>
      </c>
      <c r="E6" s="35" t="s">
        <v>264</v>
      </c>
    </row>
    <row r="7" spans="1:5" x14ac:dyDescent="0.25">
      <c r="B7" s="141" t="s">
        <v>266</v>
      </c>
      <c r="C7" s="225">
        <v>249.19615000000002</v>
      </c>
      <c r="D7" s="225">
        <v>348.94693000000001</v>
      </c>
      <c r="E7" s="242">
        <v>598.14308000000005</v>
      </c>
    </row>
    <row r="8" spans="1:5" x14ac:dyDescent="0.25">
      <c r="B8" s="146" t="s">
        <v>675</v>
      </c>
      <c r="C8" s="227">
        <v>126.60311</v>
      </c>
      <c r="D8" s="227">
        <v>348.94693000000001</v>
      </c>
      <c r="E8" s="238">
        <v>475.55004000000002</v>
      </c>
    </row>
    <row r="9" spans="1:5" x14ac:dyDescent="0.25">
      <c r="B9" s="146" t="s">
        <v>676</v>
      </c>
      <c r="C9" s="227">
        <v>57.637610000000002</v>
      </c>
      <c r="D9" s="227">
        <v>0</v>
      </c>
      <c r="E9" s="238">
        <v>57.637610000000002</v>
      </c>
    </row>
    <row r="10" spans="1:5" x14ac:dyDescent="0.25">
      <c r="B10" s="146" t="s">
        <v>677</v>
      </c>
      <c r="C10" s="227">
        <v>42.861239999999995</v>
      </c>
      <c r="D10" s="227">
        <v>0</v>
      </c>
      <c r="E10" s="238">
        <v>42.861239999999995</v>
      </c>
    </row>
    <row r="11" spans="1:5" x14ac:dyDescent="0.25">
      <c r="B11" s="146" t="s">
        <v>678</v>
      </c>
      <c r="C11" s="227">
        <v>22.094189999999998</v>
      </c>
      <c r="D11" s="227">
        <v>0</v>
      </c>
      <c r="E11" s="238">
        <v>22.094189999999998</v>
      </c>
    </row>
    <row r="12" spans="1:5" x14ac:dyDescent="0.25">
      <c r="B12" s="146" t="s">
        <v>267</v>
      </c>
      <c r="C12" s="227">
        <v>1.60545</v>
      </c>
      <c r="D12" s="227">
        <v>0</v>
      </c>
      <c r="E12" s="238">
        <v>1.60545</v>
      </c>
    </row>
    <row r="13" spans="1:5" x14ac:dyDescent="0.25">
      <c r="B13" s="146" t="s">
        <v>268</v>
      </c>
      <c r="C13" s="227">
        <v>0</v>
      </c>
      <c r="D13" s="227">
        <v>0</v>
      </c>
      <c r="E13" s="238">
        <v>0</v>
      </c>
    </row>
    <row r="14" spans="1:5" x14ac:dyDescent="0.25">
      <c r="B14" s="146" t="s">
        <v>269</v>
      </c>
      <c r="C14" s="227">
        <v>0</v>
      </c>
      <c r="D14" s="227">
        <v>0</v>
      </c>
      <c r="E14" s="238">
        <v>0</v>
      </c>
    </row>
    <row r="15" spans="1:5" x14ac:dyDescent="0.25">
      <c r="B15" s="146" t="s">
        <v>270</v>
      </c>
      <c r="C15" s="227">
        <v>33.574829999999999</v>
      </c>
      <c r="D15" s="227">
        <v>17.66413</v>
      </c>
      <c r="E15" s="238">
        <v>51.238959999999999</v>
      </c>
    </row>
    <row r="16" spans="1:5" x14ac:dyDescent="0.25">
      <c r="B16" s="146" t="s">
        <v>271</v>
      </c>
      <c r="C16" s="227">
        <v>0</v>
      </c>
      <c r="D16" s="227">
        <v>0</v>
      </c>
      <c r="E16" s="238">
        <v>0</v>
      </c>
    </row>
    <row r="17" spans="2:7" x14ac:dyDescent="0.25">
      <c r="B17" s="146" t="s">
        <v>272</v>
      </c>
      <c r="C17" s="227">
        <v>0</v>
      </c>
      <c r="D17" s="227">
        <v>189.14161999999999</v>
      </c>
      <c r="E17" s="238">
        <v>189.14161999999999</v>
      </c>
    </row>
    <row r="18" spans="2:7" x14ac:dyDescent="0.25">
      <c r="B18" s="149" t="s">
        <v>273</v>
      </c>
      <c r="C18" s="230">
        <v>965.45974000000001</v>
      </c>
      <c r="D18" s="230">
        <v>0.61145000000000005</v>
      </c>
      <c r="E18" s="245">
        <v>966.07119</v>
      </c>
    </row>
    <row r="19" spans="2:7" x14ac:dyDescent="0.25">
      <c r="B19" s="216" t="s">
        <v>29</v>
      </c>
      <c r="C19" s="232">
        <v>1249.83617</v>
      </c>
      <c r="D19" s="232">
        <v>556.36413000000005</v>
      </c>
      <c r="E19" s="232">
        <v>1806.2003</v>
      </c>
    </row>
    <row r="20" spans="2:7" x14ac:dyDescent="0.25">
      <c r="C20" s="7"/>
      <c r="D20" s="7"/>
      <c r="E20" s="7"/>
      <c r="F20" s="7"/>
      <c r="G20" s="7"/>
    </row>
    <row r="21" spans="2:7" ht="15" x14ac:dyDescent="0.25">
      <c r="B21" s="309" t="s">
        <v>674</v>
      </c>
    </row>
    <row r="22" spans="2:7" x14ac:dyDescent="0.25">
      <c r="B22" s="15"/>
    </row>
  </sheetData>
  <hyperlinks>
    <hyperlink ref="B2" location="'Obsah'!A1" display="[zpět]" xr:uid="{A8D9D9EF-1C17-439E-A860-50CF1F956674}"/>
  </hyperlinks>
  <pageMargins left="0.7" right="0.7" top="0.78740157499999996" bottom="0.78740157499999996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D0F3-64A6-46B1-A21D-ABDA1929C9B0}">
  <sheetPr codeName="List71"/>
  <dimension ref="A1:G13"/>
  <sheetViews>
    <sheetView workbookViewId="0">
      <selection activeCell="G11" sqref="G11"/>
    </sheetView>
  </sheetViews>
  <sheetFormatPr defaultRowHeight="13.5" x14ac:dyDescent="0.25"/>
  <cols>
    <col min="1" max="1" width="1.7109375" style="1" customWidth="1"/>
    <col min="2" max="2" width="41.42578125" style="1" customWidth="1"/>
    <col min="3" max="3" width="11.140625" style="1" customWidth="1"/>
    <col min="4" max="4" width="11.7109375" style="1" customWidth="1"/>
    <col min="5" max="5" width="12.42578125" style="1" customWidth="1"/>
    <col min="6" max="6" width="15.28515625" style="1" customWidth="1"/>
    <col min="7" max="7" width="13.28515625" style="1" customWidth="1"/>
    <col min="8" max="16384" width="9.140625" style="1"/>
  </cols>
  <sheetData>
    <row r="1" spans="1:7" ht="5.0999999999999996" customHeight="1" x14ac:dyDescent="0.25">
      <c r="A1" s="21"/>
    </row>
    <row r="2" spans="1:7" ht="15" x14ac:dyDescent="0.25">
      <c r="B2" s="27" t="s">
        <v>398</v>
      </c>
    </row>
    <row r="3" spans="1:7" ht="5.0999999999999996" customHeight="1" x14ac:dyDescent="0.25">
      <c r="B3" s="27"/>
    </row>
    <row r="4" spans="1:7" x14ac:dyDescent="0.25">
      <c r="B4" s="291" t="s">
        <v>620</v>
      </c>
    </row>
    <row r="5" spans="1:7" ht="5.0999999999999996" customHeight="1" x14ac:dyDescent="0.25"/>
    <row r="6" spans="1:7" ht="14.25" thickBot="1" x14ac:dyDescent="0.3">
      <c r="B6" s="381"/>
      <c r="C6" s="165">
        <v>2021</v>
      </c>
      <c r="D6" s="165">
        <v>2022</v>
      </c>
      <c r="E6" s="165">
        <v>2023</v>
      </c>
      <c r="F6" s="165">
        <v>2024</v>
      </c>
      <c r="G6" s="166">
        <v>2025</v>
      </c>
    </row>
    <row r="7" spans="1:7" x14ac:dyDescent="0.25">
      <c r="B7" s="141" t="s">
        <v>196</v>
      </c>
      <c r="C7" s="156" t="s">
        <v>197</v>
      </c>
      <c r="D7" s="156" t="s">
        <v>274</v>
      </c>
      <c r="E7" s="156" t="s">
        <v>198</v>
      </c>
      <c r="F7" s="225">
        <v>1222264.2</v>
      </c>
      <c r="G7" s="377">
        <v>1338077.0944042001</v>
      </c>
    </row>
    <row r="8" spans="1:7" x14ac:dyDescent="0.25">
      <c r="B8" s="146" t="s">
        <v>275</v>
      </c>
      <c r="C8" s="158" t="s">
        <v>276</v>
      </c>
      <c r="D8" s="158" t="s">
        <v>277</v>
      </c>
      <c r="E8" s="158" t="s">
        <v>278</v>
      </c>
      <c r="F8" s="227">
        <v>421240.1</v>
      </c>
      <c r="G8" s="378">
        <v>428342.21465410001</v>
      </c>
    </row>
    <row r="9" spans="1:7" x14ac:dyDescent="0.25">
      <c r="B9" s="146" t="s">
        <v>279</v>
      </c>
      <c r="C9" s="158" t="s">
        <v>280</v>
      </c>
      <c r="D9" s="158" t="s">
        <v>281</v>
      </c>
      <c r="E9" s="158" t="s">
        <v>282</v>
      </c>
      <c r="F9" s="234">
        <v>1643504.2999999998</v>
      </c>
      <c r="G9" s="378">
        <v>1766419.3090583002</v>
      </c>
    </row>
    <row r="10" spans="1:7" x14ac:dyDescent="0.25">
      <c r="B10" s="149" t="s">
        <v>283</v>
      </c>
      <c r="C10" s="160" t="s">
        <v>200</v>
      </c>
      <c r="D10" s="160" t="s">
        <v>284</v>
      </c>
      <c r="E10" s="160" t="s">
        <v>188</v>
      </c>
      <c r="F10" s="230">
        <v>12736.3</v>
      </c>
      <c r="G10" s="379">
        <v>14529.940504349999</v>
      </c>
    </row>
    <row r="11" spans="1:7" ht="15" x14ac:dyDescent="0.25">
      <c r="B11" s="140" t="s">
        <v>679</v>
      </c>
      <c r="C11" s="155">
        <v>1.1000000000000001</v>
      </c>
      <c r="D11" s="155">
        <v>0.9</v>
      </c>
      <c r="E11" s="155">
        <v>0.8</v>
      </c>
      <c r="F11" s="224">
        <v>0.77500000000000002</v>
      </c>
      <c r="G11" s="380">
        <v>0.82299999999999995</v>
      </c>
    </row>
    <row r="12" spans="1:7" x14ac:dyDescent="0.25">
      <c r="C12" s="7"/>
      <c r="D12" s="7"/>
      <c r="E12" s="7"/>
    </row>
    <row r="13" spans="1:7" ht="15" x14ac:dyDescent="0.25">
      <c r="B13" s="309" t="s">
        <v>680</v>
      </c>
    </row>
  </sheetData>
  <hyperlinks>
    <hyperlink ref="B2" location="'Obsah'!A1" display="[zpět]" xr:uid="{5E58ADAC-426F-48A3-BCAA-22AEB90A8896}"/>
  </hyperlinks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D589-72F2-4E25-A81F-790CEF7154E5}">
  <sheetPr codeName="List78"/>
  <dimension ref="A1:F15"/>
  <sheetViews>
    <sheetView workbookViewId="0">
      <selection activeCell="E9" sqref="E9"/>
    </sheetView>
  </sheetViews>
  <sheetFormatPr defaultRowHeight="13.5" x14ac:dyDescent="0.25"/>
  <cols>
    <col min="1" max="1" width="1.7109375" style="1" customWidth="1"/>
    <col min="2" max="2" width="25.7109375" style="1" customWidth="1"/>
    <col min="3" max="4" width="9.140625" style="1"/>
    <col min="5" max="5" width="12.140625" style="1" customWidth="1"/>
    <col min="6" max="16384" width="9.140625" style="1"/>
  </cols>
  <sheetData>
    <row r="1" spans="1:6" ht="5.0999999999999996" customHeight="1" x14ac:dyDescent="0.25">
      <c r="A1" s="21"/>
    </row>
    <row r="2" spans="1:6" ht="15" x14ac:dyDescent="0.25">
      <c r="B2" s="27" t="s">
        <v>398</v>
      </c>
    </row>
    <row r="3" spans="1:6" ht="5.0999999999999996" customHeight="1" x14ac:dyDescent="0.25">
      <c r="B3" s="27"/>
    </row>
    <row r="4" spans="1:6" x14ac:dyDescent="0.25">
      <c r="B4" s="291" t="s">
        <v>621</v>
      </c>
    </row>
    <row r="5" spans="1:6" ht="5.0999999999999996" customHeight="1" x14ac:dyDescent="0.25"/>
    <row r="6" spans="1:6" ht="14.25" thickBot="1" x14ac:dyDescent="0.3">
      <c r="B6" s="445" t="s">
        <v>285</v>
      </c>
      <c r="C6" s="433" t="s">
        <v>84</v>
      </c>
      <c r="D6" s="431" t="s">
        <v>286</v>
      </c>
      <c r="E6" s="431"/>
      <c r="F6" s="442" t="s">
        <v>287</v>
      </c>
    </row>
    <row r="7" spans="1:6" x14ac:dyDescent="0.25">
      <c r="B7" s="464"/>
      <c r="C7" s="465"/>
      <c r="D7" s="34" t="s">
        <v>86</v>
      </c>
      <c r="E7" s="34" t="s">
        <v>151</v>
      </c>
      <c r="F7" s="466"/>
    </row>
    <row r="8" spans="1:6" x14ac:dyDescent="0.25">
      <c r="B8" s="141" t="s">
        <v>288</v>
      </c>
      <c r="C8" s="156">
        <v>45</v>
      </c>
      <c r="D8" s="156">
        <v>20</v>
      </c>
      <c r="E8" s="279">
        <v>0.44440000000000002</v>
      </c>
      <c r="F8" s="220">
        <v>3</v>
      </c>
    </row>
    <row r="9" spans="1:6" x14ac:dyDescent="0.25">
      <c r="B9" s="146" t="s">
        <v>289</v>
      </c>
      <c r="C9" s="158">
        <v>518</v>
      </c>
      <c r="D9" s="158">
        <v>79</v>
      </c>
      <c r="E9" s="277">
        <v>0.1525</v>
      </c>
      <c r="F9" s="218">
        <v>50</v>
      </c>
    </row>
    <row r="10" spans="1:6" x14ac:dyDescent="0.25">
      <c r="B10" s="149" t="s">
        <v>290</v>
      </c>
      <c r="C10" s="160">
        <v>80</v>
      </c>
      <c r="D10" s="160">
        <v>9</v>
      </c>
      <c r="E10" s="278">
        <v>0.1125</v>
      </c>
      <c r="F10" s="219">
        <v>9</v>
      </c>
    </row>
    <row r="11" spans="1:6" x14ac:dyDescent="0.25">
      <c r="B11" s="216" t="s">
        <v>29</v>
      </c>
      <c r="C11" s="210">
        <v>643</v>
      </c>
      <c r="D11" s="210">
        <v>108</v>
      </c>
      <c r="E11" s="210"/>
      <c r="F11" s="210">
        <v>62</v>
      </c>
    </row>
    <row r="15" spans="1:6" x14ac:dyDescent="0.25">
      <c r="F15" s="1" t="s">
        <v>743</v>
      </c>
    </row>
  </sheetData>
  <mergeCells count="4">
    <mergeCell ref="B6:B7"/>
    <mergeCell ref="C6:C7"/>
    <mergeCell ref="D6:E6"/>
    <mergeCell ref="F6:F7"/>
  </mergeCells>
  <hyperlinks>
    <hyperlink ref="B2" location="'Obsah'!A1" display="[zpět]" xr:uid="{4EC5C306-578D-4880-9A1A-5101EBA80641}"/>
  </hyperlinks>
  <pageMargins left="0.7" right="0.7" top="0.78740157499999996" bottom="0.78740157499999996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DFD6F-E7B7-43AC-AE44-6E3FCB4BF185}">
  <sheetPr codeName="List72"/>
  <dimension ref="A1:D15"/>
  <sheetViews>
    <sheetView workbookViewId="0">
      <selection activeCell="D22" sqref="D22"/>
    </sheetView>
  </sheetViews>
  <sheetFormatPr defaultRowHeight="13.5" x14ac:dyDescent="0.25"/>
  <cols>
    <col min="1" max="1" width="1.7109375" style="1" customWidth="1"/>
    <col min="2" max="2" width="60" style="1" customWidth="1"/>
    <col min="3" max="3" width="9.140625" style="1"/>
    <col min="4" max="4" width="12.28515625" style="1" customWidth="1"/>
    <col min="5" max="16384" width="9.140625" style="1"/>
  </cols>
  <sheetData>
    <row r="1" spans="1:4" ht="5.0999999999999996" customHeight="1" x14ac:dyDescent="0.25">
      <c r="A1" s="21"/>
    </row>
    <row r="2" spans="1:4" ht="15" x14ac:dyDescent="0.25">
      <c r="B2" s="27" t="s">
        <v>398</v>
      </c>
    </row>
    <row r="3" spans="1:4" ht="5.0999999999999996" customHeight="1" x14ac:dyDescent="0.25">
      <c r="B3" s="27"/>
    </row>
    <row r="4" spans="1:4" x14ac:dyDescent="0.25">
      <c r="B4" s="291" t="s">
        <v>622</v>
      </c>
    </row>
    <row r="5" spans="1:4" ht="5.0999999999999996" customHeight="1" x14ac:dyDescent="0.25"/>
    <row r="6" spans="1:4" x14ac:dyDescent="0.25">
      <c r="B6" s="136" t="s">
        <v>506</v>
      </c>
      <c r="C6" s="34" t="s">
        <v>84</v>
      </c>
      <c r="D6" s="35" t="s">
        <v>291</v>
      </c>
    </row>
    <row r="7" spans="1:4" x14ac:dyDescent="0.25">
      <c r="B7" s="141" t="s">
        <v>292</v>
      </c>
      <c r="C7" s="156">
        <v>4</v>
      </c>
      <c r="D7" s="276">
        <v>0.23530000000000001</v>
      </c>
    </row>
    <row r="8" spans="1:4" x14ac:dyDescent="0.25">
      <c r="B8" s="146" t="s">
        <v>293</v>
      </c>
      <c r="C8" s="158">
        <v>3</v>
      </c>
      <c r="D8" s="274">
        <v>0.17649999999999999</v>
      </c>
    </row>
    <row r="9" spans="1:4" x14ac:dyDescent="0.25">
      <c r="B9" s="146" t="s">
        <v>294</v>
      </c>
      <c r="C9" s="158">
        <v>0</v>
      </c>
      <c r="D9" s="274">
        <v>0</v>
      </c>
    </row>
    <row r="10" spans="1:4" x14ac:dyDescent="0.25">
      <c r="B10" s="146" t="s">
        <v>295</v>
      </c>
      <c r="C10" s="158">
        <v>2</v>
      </c>
      <c r="D10" s="274">
        <v>0.1176</v>
      </c>
    </row>
    <row r="11" spans="1:4" x14ac:dyDescent="0.25">
      <c r="B11" s="146" t="s">
        <v>296</v>
      </c>
      <c r="C11" s="158">
        <v>2</v>
      </c>
      <c r="D11" s="274">
        <v>0.1176</v>
      </c>
    </row>
    <row r="12" spans="1:4" x14ac:dyDescent="0.25">
      <c r="B12" s="146" t="s">
        <v>297</v>
      </c>
      <c r="C12" s="158">
        <v>1</v>
      </c>
      <c r="D12" s="274">
        <v>5.8799999999999998E-2</v>
      </c>
    </row>
    <row r="13" spans="1:4" x14ac:dyDescent="0.25">
      <c r="B13" s="146" t="s">
        <v>298</v>
      </c>
      <c r="C13" s="158">
        <v>0</v>
      </c>
      <c r="D13" s="274">
        <v>0</v>
      </c>
    </row>
    <row r="14" spans="1:4" x14ac:dyDescent="0.25">
      <c r="B14" s="149" t="s">
        <v>299</v>
      </c>
      <c r="C14" s="160">
        <v>5</v>
      </c>
      <c r="D14" s="275">
        <v>0.29409999999999997</v>
      </c>
    </row>
    <row r="15" spans="1:4" x14ac:dyDescent="0.25">
      <c r="B15" s="216" t="s">
        <v>29</v>
      </c>
      <c r="C15" s="210">
        <v>17</v>
      </c>
      <c r="D15" s="210"/>
    </row>
  </sheetData>
  <hyperlinks>
    <hyperlink ref="B2" location="'Obsah'!A1" display="[zpět]" xr:uid="{CE9184C3-2991-47FC-9B3F-EF8478D05158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BEF60-B2CA-447D-BFA3-36A481D866BD}">
  <sheetPr codeName="List9"/>
  <dimension ref="A1:I18"/>
  <sheetViews>
    <sheetView workbookViewId="0"/>
  </sheetViews>
  <sheetFormatPr defaultColWidth="9.140625" defaultRowHeight="13.5" x14ac:dyDescent="0.25"/>
  <cols>
    <col min="1" max="1" width="1.7109375" style="1" customWidth="1"/>
    <col min="2" max="2" width="50.7109375" style="1" customWidth="1"/>
    <col min="3" max="9" width="15.7109375" style="1" customWidth="1"/>
    <col min="10" max="16384" width="9.140625" style="1"/>
  </cols>
  <sheetData>
    <row r="1" spans="1:9" ht="5.0999999999999996" customHeight="1" x14ac:dyDescent="0.25">
      <c r="A1" s="21"/>
    </row>
    <row r="2" spans="1:9" ht="15" x14ac:dyDescent="0.25">
      <c r="B2" s="27" t="s">
        <v>398</v>
      </c>
    </row>
    <row r="3" spans="1:9" ht="5.0999999999999996" customHeight="1" x14ac:dyDescent="0.25">
      <c r="B3" s="27"/>
    </row>
    <row r="4" spans="1:9" x14ac:dyDescent="0.25">
      <c r="B4" s="290" t="s">
        <v>689</v>
      </c>
    </row>
    <row r="5" spans="1:9" ht="5.0999999999999996" customHeight="1" x14ac:dyDescent="0.25"/>
    <row r="6" spans="1:9" ht="14.25" thickBot="1" x14ac:dyDescent="0.3">
      <c r="B6" s="299" t="s">
        <v>35</v>
      </c>
      <c r="C6" s="165">
        <v>2021</v>
      </c>
      <c r="D6" s="165">
        <v>2022</v>
      </c>
      <c r="E6" s="165">
        <v>2023</v>
      </c>
      <c r="F6" s="165">
        <v>2024</v>
      </c>
      <c r="G6" s="165">
        <v>2025</v>
      </c>
      <c r="H6" s="167" t="s">
        <v>393</v>
      </c>
      <c r="I6" s="168" t="s">
        <v>394</v>
      </c>
    </row>
    <row r="7" spans="1:9" x14ac:dyDescent="0.25">
      <c r="B7" s="105" t="s">
        <v>36</v>
      </c>
      <c r="C7" s="106">
        <v>3490.9</v>
      </c>
      <c r="D7" s="106">
        <v>4123.8</v>
      </c>
      <c r="E7" s="106">
        <v>5480.8656000000001</v>
      </c>
      <c r="F7" s="107">
        <v>2707.9751000000001</v>
      </c>
      <c r="G7" s="311">
        <v>3878.2973999999999</v>
      </c>
      <c r="H7" s="108">
        <v>1.4319999999999999</v>
      </c>
      <c r="I7" s="109">
        <v>1170.3222999999998</v>
      </c>
    </row>
    <row r="8" spans="1:9" x14ac:dyDescent="0.25">
      <c r="B8" s="110" t="s">
        <v>37</v>
      </c>
      <c r="C8" s="111">
        <v>1404.2</v>
      </c>
      <c r="D8" s="111">
        <v>923</v>
      </c>
      <c r="E8" s="111">
        <v>1650.4527</v>
      </c>
      <c r="F8" s="89">
        <v>1489.3287</v>
      </c>
      <c r="G8" s="314">
        <v>2561.4452000000001</v>
      </c>
      <c r="H8" s="112">
        <v>1.72</v>
      </c>
      <c r="I8" s="113">
        <v>1072.1165000000001</v>
      </c>
    </row>
    <row r="9" spans="1:9" x14ac:dyDescent="0.25">
      <c r="B9" s="114" t="s">
        <v>38</v>
      </c>
      <c r="C9" s="115">
        <v>3959.8</v>
      </c>
      <c r="D9" s="115">
        <v>3679.2</v>
      </c>
      <c r="E9" s="115">
        <v>6413.4736999999996</v>
      </c>
      <c r="F9" s="91">
        <v>4395.4166999999998</v>
      </c>
      <c r="G9" s="297">
        <v>5395.5630000000001</v>
      </c>
      <c r="H9" s="116">
        <v>1.228</v>
      </c>
      <c r="I9" s="117">
        <v>1000.1463000000003</v>
      </c>
    </row>
    <row r="10" spans="1:9" x14ac:dyDescent="0.25">
      <c r="B10" s="189" t="s">
        <v>29</v>
      </c>
      <c r="C10" s="171">
        <v>8854.9</v>
      </c>
      <c r="D10" s="171">
        <v>8726</v>
      </c>
      <c r="E10" s="171">
        <v>13544.792100000001</v>
      </c>
      <c r="F10" s="171">
        <v>8592.7204999999994</v>
      </c>
      <c r="G10" s="298">
        <v>11835.3056</v>
      </c>
      <c r="H10" s="406">
        <v>1.377</v>
      </c>
      <c r="I10" s="190">
        <v>3242.5851000000002</v>
      </c>
    </row>
    <row r="11" spans="1:9" x14ac:dyDescent="0.25">
      <c r="C11" s="8"/>
      <c r="D11" s="8"/>
      <c r="E11" s="8"/>
      <c r="F11" s="8"/>
      <c r="G11" s="8"/>
      <c r="H11" s="8"/>
      <c r="I11" s="8"/>
    </row>
    <row r="12" spans="1:9" x14ac:dyDescent="0.25">
      <c r="B12" s="310" t="s">
        <v>39</v>
      </c>
      <c r="C12" s="8"/>
      <c r="D12" s="8"/>
      <c r="E12" s="8"/>
      <c r="F12" s="8"/>
      <c r="G12" s="8"/>
      <c r="H12" s="8"/>
      <c r="I12" s="8"/>
    </row>
    <row r="15" spans="1:9" x14ac:dyDescent="0.25">
      <c r="G15" s="9"/>
      <c r="H15" s="9"/>
    </row>
    <row r="16" spans="1:9" x14ac:dyDescent="0.25">
      <c r="G16" s="9"/>
      <c r="H16" s="9"/>
    </row>
    <row r="17" spans="7:8" x14ac:dyDescent="0.25">
      <c r="G17" s="9"/>
      <c r="H17" s="9"/>
    </row>
    <row r="18" spans="7:8" x14ac:dyDescent="0.25">
      <c r="G18" s="9"/>
      <c r="H18" s="9"/>
    </row>
  </sheetData>
  <hyperlinks>
    <hyperlink ref="B2" location="'Obsah'!A1" display="[zpět]" xr:uid="{BE1F2560-28E5-4132-AA4B-F9AB96875C78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82A0-12E1-42A3-8B9F-46B0C9F755D3}">
  <sheetPr codeName="List4"/>
  <dimension ref="A1:G41"/>
  <sheetViews>
    <sheetView workbookViewId="0"/>
  </sheetViews>
  <sheetFormatPr defaultColWidth="9.140625" defaultRowHeight="15.95" customHeight="1" x14ac:dyDescent="0.25"/>
  <cols>
    <col min="1" max="1" width="1.7109375" style="1" customWidth="1"/>
    <col min="2" max="2" width="31.28515625" style="1" bestFit="1" customWidth="1"/>
    <col min="3" max="7" width="20.7109375" style="1" customWidth="1"/>
    <col min="8" max="16384" width="9.140625" style="1"/>
  </cols>
  <sheetData>
    <row r="1" spans="1:7" ht="5.0999999999999996" customHeight="1" x14ac:dyDescent="0.25">
      <c r="A1" s="21"/>
    </row>
    <row r="2" spans="1:7" ht="15.95" customHeight="1" x14ac:dyDescent="0.25">
      <c r="B2" s="27" t="s">
        <v>398</v>
      </c>
    </row>
    <row r="3" spans="1:7" ht="5.0999999999999996" customHeight="1" x14ac:dyDescent="0.25">
      <c r="B3" s="27"/>
    </row>
    <row r="4" spans="1:7" ht="13.5" x14ac:dyDescent="0.25">
      <c r="B4" s="289" t="s">
        <v>558</v>
      </c>
    </row>
    <row r="5" spans="1:7" ht="5.0999999999999996" customHeight="1" x14ac:dyDescent="0.25"/>
    <row r="6" spans="1:7" ht="27.75" thickBot="1" x14ac:dyDescent="0.3">
      <c r="B6" s="299" t="s">
        <v>40</v>
      </c>
      <c r="C6" s="165" t="s">
        <v>41</v>
      </c>
      <c r="D6" s="165" t="s">
        <v>42</v>
      </c>
      <c r="E6" s="165" t="s">
        <v>43</v>
      </c>
      <c r="F6" s="165" t="s">
        <v>44</v>
      </c>
      <c r="G6" s="166" t="s">
        <v>45</v>
      </c>
    </row>
    <row r="7" spans="1:7" ht="13.5" customHeight="1" x14ac:dyDescent="0.25">
      <c r="B7" s="95" t="s">
        <v>60</v>
      </c>
      <c r="C7" s="118">
        <v>54</v>
      </c>
      <c r="D7" s="119">
        <v>2</v>
      </c>
      <c r="E7" s="119">
        <v>0</v>
      </c>
      <c r="F7" s="119">
        <v>1</v>
      </c>
      <c r="G7" s="120">
        <v>23</v>
      </c>
    </row>
    <row r="8" spans="1:7" ht="13.5" customHeight="1" x14ac:dyDescent="0.25">
      <c r="B8" s="121" t="s">
        <v>46</v>
      </c>
      <c r="C8" s="122">
        <v>19189</v>
      </c>
      <c r="D8" s="123">
        <v>28</v>
      </c>
      <c r="E8" s="123">
        <v>4</v>
      </c>
      <c r="F8" s="123">
        <v>621</v>
      </c>
      <c r="G8" s="124">
        <v>3300</v>
      </c>
    </row>
    <row r="9" spans="1:7" ht="13.5" customHeight="1" x14ac:dyDescent="0.25">
      <c r="B9" s="121" t="s">
        <v>47</v>
      </c>
      <c r="C9" s="122">
        <v>5397</v>
      </c>
      <c r="D9" s="123">
        <v>0</v>
      </c>
      <c r="E9" s="123">
        <v>11</v>
      </c>
      <c r="F9" s="123">
        <v>34</v>
      </c>
      <c r="G9" s="124">
        <v>635</v>
      </c>
    </row>
    <row r="10" spans="1:7" ht="13.5" customHeight="1" x14ac:dyDescent="0.25">
      <c r="B10" s="121" t="s">
        <v>48</v>
      </c>
      <c r="C10" s="122">
        <v>1907</v>
      </c>
      <c r="D10" s="123">
        <v>1</v>
      </c>
      <c r="E10" s="123">
        <v>0</v>
      </c>
      <c r="F10" s="123">
        <v>20</v>
      </c>
      <c r="G10" s="124">
        <v>82</v>
      </c>
    </row>
    <row r="11" spans="1:7" ht="13.5" customHeight="1" x14ac:dyDescent="0.25">
      <c r="B11" s="121" t="s">
        <v>49</v>
      </c>
      <c r="C11" s="122">
        <v>1852</v>
      </c>
      <c r="D11" s="123">
        <v>4</v>
      </c>
      <c r="E11" s="123">
        <v>0</v>
      </c>
      <c r="F11" s="123">
        <v>15</v>
      </c>
      <c r="G11" s="124">
        <v>167</v>
      </c>
    </row>
    <row r="12" spans="1:7" ht="13.5" customHeight="1" x14ac:dyDescent="0.25">
      <c r="B12" s="121" t="s">
        <v>50</v>
      </c>
      <c r="C12" s="122">
        <v>809</v>
      </c>
      <c r="D12" s="123">
        <v>0</v>
      </c>
      <c r="E12" s="123">
        <v>1</v>
      </c>
      <c r="F12" s="123">
        <v>18</v>
      </c>
      <c r="G12" s="124">
        <v>91</v>
      </c>
    </row>
    <row r="13" spans="1:7" ht="13.5" customHeight="1" x14ac:dyDescent="0.25">
      <c r="B13" s="121" t="s">
        <v>51</v>
      </c>
      <c r="C13" s="122">
        <v>2137</v>
      </c>
      <c r="D13" s="123">
        <v>0</v>
      </c>
      <c r="E13" s="123">
        <v>1</v>
      </c>
      <c r="F13" s="123">
        <v>43</v>
      </c>
      <c r="G13" s="124">
        <v>323</v>
      </c>
    </row>
    <row r="14" spans="1:7" ht="13.5" customHeight="1" x14ac:dyDescent="0.25">
      <c r="B14" s="121" t="s">
        <v>52</v>
      </c>
      <c r="C14" s="122">
        <v>1365</v>
      </c>
      <c r="D14" s="123">
        <v>0</v>
      </c>
      <c r="E14" s="123">
        <v>0</v>
      </c>
      <c r="F14" s="123">
        <v>6</v>
      </c>
      <c r="G14" s="124">
        <v>120</v>
      </c>
    </row>
    <row r="15" spans="1:7" ht="13.5" customHeight="1" x14ac:dyDescent="0.25">
      <c r="B15" s="121" t="s">
        <v>53</v>
      </c>
      <c r="C15" s="122">
        <v>1438</v>
      </c>
      <c r="D15" s="123">
        <v>1</v>
      </c>
      <c r="E15" s="123">
        <v>0</v>
      </c>
      <c r="F15" s="123">
        <v>14</v>
      </c>
      <c r="G15" s="124">
        <v>103</v>
      </c>
    </row>
    <row r="16" spans="1:7" ht="13.5" customHeight="1" x14ac:dyDescent="0.25">
      <c r="B16" s="121" t="s">
        <v>54</v>
      </c>
      <c r="C16" s="122">
        <v>1632</v>
      </c>
      <c r="D16" s="123">
        <v>1</v>
      </c>
      <c r="E16" s="123">
        <v>0</v>
      </c>
      <c r="F16" s="123">
        <v>11</v>
      </c>
      <c r="G16" s="124">
        <v>156</v>
      </c>
    </row>
    <row r="17" spans="2:7" ht="13.5" customHeight="1" x14ac:dyDescent="0.25">
      <c r="B17" s="121" t="s">
        <v>55</v>
      </c>
      <c r="C17" s="122">
        <v>1352</v>
      </c>
      <c r="D17" s="123">
        <v>1</v>
      </c>
      <c r="E17" s="123">
        <v>1</v>
      </c>
      <c r="F17" s="123">
        <v>6</v>
      </c>
      <c r="G17" s="124">
        <v>162</v>
      </c>
    </row>
    <row r="18" spans="2:7" ht="13.5" customHeight="1" x14ac:dyDescent="0.25">
      <c r="B18" s="121" t="s">
        <v>56</v>
      </c>
      <c r="C18" s="122">
        <v>6094</v>
      </c>
      <c r="D18" s="123">
        <v>7</v>
      </c>
      <c r="E18" s="123">
        <v>4</v>
      </c>
      <c r="F18" s="123">
        <v>137</v>
      </c>
      <c r="G18" s="124">
        <v>1040</v>
      </c>
    </row>
    <row r="19" spans="2:7" ht="13.5" customHeight="1" x14ac:dyDescent="0.25">
      <c r="B19" s="121" t="s">
        <v>57</v>
      </c>
      <c r="C19" s="122">
        <v>1905</v>
      </c>
      <c r="D19" s="123">
        <v>0</v>
      </c>
      <c r="E19" s="123">
        <v>1</v>
      </c>
      <c r="F19" s="123">
        <v>12</v>
      </c>
      <c r="G19" s="124">
        <v>179</v>
      </c>
    </row>
    <row r="20" spans="2:7" ht="13.5" customHeight="1" x14ac:dyDescent="0.25">
      <c r="B20" s="121" t="s">
        <v>58</v>
      </c>
      <c r="C20" s="122">
        <v>9145</v>
      </c>
      <c r="D20" s="123">
        <v>1</v>
      </c>
      <c r="E20" s="123">
        <v>15</v>
      </c>
      <c r="F20" s="123">
        <v>42</v>
      </c>
      <c r="G20" s="124">
        <v>4256</v>
      </c>
    </row>
    <row r="21" spans="2:7" ht="13.5" customHeight="1" x14ac:dyDescent="0.25">
      <c r="B21" s="125" t="s">
        <v>59</v>
      </c>
      <c r="C21" s="126">
        <v>1767</v>
      </c>
      <c r="D21" s="127">
        <v>1</v>
      </c>
      <c r="E21" s="127">
        <v>0</v>
      </c>
      <c r="F21" s="127">
        <v>7</v>
      </c>
      <c r="G21" s="128">
        <v>219</v>
      </c>
    </row>
    <row r="22" spans="2:7" ht="13.5" customHeight="1" x14ac:dyDescent="0.25">
      <c r="B22" s="266" t="s">
        <v>29</v>
      </c>
      <c r="C22" s="284">
        <v>56043</v>
      </c>
      <c r="D22" s="405">
        <v>47</v>
      </c>
      <c r="E22" s="405">
        <v>38</v>
      </c>
      <c r="F22" s="405">
        <v>987</v>
      </c>
      <c r="G22" s="284">
        <v>10856</v>
      </c>
    </row>
    <row r="23" spans="2:7" ht="13.5" customHeight="1" x14ac:dyDescent="0.25"/>
    <row r="24" spans="2:7" ht="13.5" customHeight="1" x14ac:dyDescent="0.25"/>
    <row r="25" spans="2:7" ht="13.5" customHeight="1" x14ac:dyDescent="0.25"/>
    <row r="26" spans="2:7" ht="13.5" customHeight="1" x14ac:dyDescent="0.25"/>
    <row r="27" spans="2:7" ht="13.5" customHeight="1" x14ac:dyDescent="0.25"/>
    <row r="28" spans="2:7" ht="13.5" customHeight="1" x14ac:dyDescent="0.25"/>
    <row r="29" spans="2:7" ht="13.5" customHeight="1" x14ac:dyDescent="0.25"/>
    <row r="30" spans="2:7" ht="13.5" customHeight="1" x14ac:dyDescent="0.25"/>
    <row r="31" spans="2:7" ht="13.5" customHeight="1" x14ac:dyDescent="0.25"/>
    <row r="32" spans="2:7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</sheetData>
  <hyperlinks>
    <hyperlink ref="B2" location="'Obsah'!A1" display="[zpět]" xr:uid="{84B213DB-474C-4EA0-997B-3292DE091A19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79</vt:i4>
      </vt:variant>
      <vt:variant>
        <vt:lpstr>Pojmenované oblasti</vt:lpstr>
      </vt:variant>
      <vt:variant>
        <vt:i4>2</vt:i4>
      </vt:variant>
    </vt:vector>
  </HeadingPairs>
  <TitlesOfParts>
    <vt:vector size="81" baseType="lpstr">
      <vt:lpstr>Obsah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T35</vt:lpstr>
      <vt:lpstr>T36</vt:lpstr>
      <vt:lpstr>T37</vt:lpstr>
      <vt:lpstr>T38</vt:lpstr>
      <vt:lpstr>T39</vt:lpstr>
      <vt:lpstr>T40</vt:lpstr>
      <vt:lpstr>T41</vt:lpstr>
      <vt:lpstr>T42</vt:lpstr>
      <vt:lpstr>T43</vt:lpstr>
      <vt:lpstr>T44</vt:lpstr>
      <vt:lpstr>T45</vt:lpstr>
      <vt:lpstr>T46</vt:lpstr>
      <vt:lpstr>T47</vt:lpstr>
      <vt:lpstr>T48</vt:lpstr>
      <vt:lpstr>T49</vt:lpstr>
      <vt:lpstr>T50</vt:lpstr>
      <vt:lpstr>T51</vt:lpstr>
      <vt:lpstr>T52</vt:lpstr>
      <vt:lpstr>T53</vt:lpstr>
      <vt:lpstr>T54</vt:lpstr>
      <vt:lpstr>T55</vt:lpstr>
      <vt:lpstr>T56</vt:lpstr>
      <vt:lpstr>T57</vt:lpstr>
      <vt:lpstr>TP1</vt:lpstr>
      <vt:lpstr>TP2</vt:lpstr>
      <vt:lpstr>TP3</vt:lpstr>
      <vt:lpstr>TP4</vt:lpstr>
      <vt:lpstr>TP5</vt:lpstr>
      <vt:lpstr>TP6</vt:lpstr>
      <vt:lpstr>TP7</vt:lpstr>
      <vt:lpstr>TP8</vt:lpstr>
      <vt:lpstr>TP9</vt:lpstr>
      <vt:lpstr>TP10</vt:lpstr>
      <vt:lpstr>TP11</vt:lpstr>
      <vt:lpstr>TP12</vt:lpstr>
      <vt:lpstr>TP13</vt:lpstr>
      <vt:lpstr>TP14</vt:lpstr>
      <vt:lpstr>TP15</vt:lpstr>
      <vt:lpstr>TP16</vt:lpstr>
      <vt:lpstr>TP17</vt:lpstr>
      <vt:lpstr>TP18</vt:lpstr>
      <vt:lpstr>TP19</vt:lpstr>
      <vt:lpstr>TP20</vt:lpstr>
      <vt:lpstr>TP21</vt:lpstr>
      <vt:lpstr>'T14'!_Toc196220648</vt:lpstr>
      <vt:lpstr>'T56'!_Toc196220690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2026-07-01T13:46:50Z</dcterms:created>
  <dcterms:modified xsi:type="dcterms:W3CDTF">2026-07-01T13:47:19Z</dcterms:modified>
  <cp:category/>
  <cp:contentStatus/>
</cp:coreProperties>
</file>