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AdisData\"/>
    </mc:Choice>
  </mc:AlternateContent>
  <xr:revisionPtr revIDLastSave="0" documentId="8_{EE017C59-10F2-49D8-92ED-942BEACF1336}" xr6:coauthVersionLast="47" xr6:coauthVersionMax="47" xr10:uidLastSave="{00000000-0000-0000-0000-000000000000}"/>
  <bookViews>
    <workbookView xWindow="45" yWindow="1170" windowWidth="28755" windowHeight="134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1" i="1" l="1"/>
  <c r="L311" i="1"/>
  <c r="E296" i="1"/>
  <c r="K296" i="1"/>
  <c r="L296" i="1"/>
  <c r="H296" i="1"/>
  <c r="G296" i="1"/>
  <c r="I296" i="1"/>
  <c r="L239" i="1"/>
  <c r="E239" i="1"/>
  <c r="J239" i="1"/>
  <c r="H239" i="1"/>
  <c r="G239" i="1"/>
  <c r="I197" i="1"/>
  <c r="E197" i="1"/>
  <c r="H173" i="1"/>
  <c r="E173" i="1"/>
  <c r="K173" i="1"/>
  <c r="I173" i="1"/>
  <c r="E87" i="1"/>
  <c r="I87" i="1"/>
  <c r="E71" i="1"/>
  <c r="G71" i="1"/>
  <c r="E51" i="1"/>
  <c r="G51" i="1"/>
  <c r="I51" i="1"/>
</calcChain>
</file>

<file path=xl/sharedStrings.xml><?xml version="1.0" encoding="utf-8"?>
<sst xmlns="http://schemas.openxmlformats.org/spreadsheetml/2006/main" count="807" uniqueCount="107">
  <si>
    <t>Celkový součet</t>
  </si>
  <si>
    <t>Bílina, Žižkovo náměstí, 61</t>
  </si>
  <si>
    <t>51391</t>
  </si>
  <si>
    <t>Nákup materiálu - údržba budov</t>
  </si>
  <si>
    <t>51511</t>
  </si>
  <si>
    <t>Studená voda</t>
  </si>
  <si>
    <t>51531</t>
  </si>
  <si>
    <t>Plyn</t>
  </si>
  <si>
    <t>51541</t>
  </si>
  <si>
    <t>Elektrická energie</t>
  </si>
  <si>
    <t>51682</t>
  </si>
  <si>
    <t>Nákup ostatních služeb - ICT</t>
  </si>
  <si>
    <t>51691</t>
  </si>
  <si>
    <t>Nákup ostatních služeb - objekty</t>
  </si>
  <si>
    <t>51699</t>
  </si>
  <si>
    <t>Nákup ostatních služeb - ostatní služby</t>
  </si>
  <si>
    <t>51711</t>
  </si>
  <si>
    <t>Opravy a udržování - budovy</t>
  </si>
  <si>
    <t>51712</t>
  </si>
  <si>
    <t>Opravy a udržování - technologická zařízení budov</t>
  </si>
  <si>
    <t>51718</t>
  </si>
  <si>
    <t>Opravy a udržování - opravy a udržování  ICT</t>
  </si>
  <si>
    <t>Součet pro Bílina, Žižkovo náměstí, 61</t>
  </si>
  <si>
    <t>Děčín, Masarykovo náměstí, 18</t>
  </si>
  <si>
    <t>51641</t>
  </si>
  <si>
    <t>Nájemné - budovy</t>
  </si>
  <si>
    <t>Součet pro Děčín, Masarykovo náměstí, 18</t>
  </si>
  <si>
    <t>Děčín, Řetězová, 1369/2a</t>
  </si>
  <si>
    <t>51231</t>
  </si>
  <si>
    <t>Podlimitní technické zhodnocení</t>
  </si>
  <si>
    <t>51238</t>
  </si>
  <si>
    <t>Podlimitní technické zhodnocení - ICT</t>
  </si>
  <si>
    <t>51399</t>
  </si>
  <si>
    <t>Nákup materiálu - ostatní</t>
  </si>
  <si>
    <t>51521</t>
  </si>
  <si>
    <t>Teplo</t>
  </si>
  <si>
    <t>51661</t>
  </si>
  <si>
    <t>Konzultační, poradenské a právní služby - znalecké posudky</t>
  </si>
  <si>
    <t>51694</t>
  </si>
  <si>
    <t>Nákup ostatních služeb - pořízení informací dodavatelsky</t>
  </si>
  <si>
    <t>51695</t>
  </si>
  <si>
    <t>Nákup ostatních služeb - jiné</t>
  </si>
  <si>
    <t>51716</t>
  </si>
  <si>
    <t>Opravy a udržování - havárie</t>
  </si>
  <si>
    <t>51719</t>
  </si>
  <si>
    <t>Opravy a udržování - ostatní</t>
  </si>
  <si>
    <t>Součet pro Děčín, Řetězová, 1369/2a</t>
  </si>
  <si>
    <t>Chomutov, Bachmačská, 1617</t>
  </si>
  <si>
    <t>51692</t>
  </si>
  <si>
    <t>Nákup ostatních služeb - ostraha</t>
  </si>
  <si>
    <t>Součet pro Chomutov, Bachmačská, 1617</t>
  </si>
  <si>
    <t>Kadaň, Mírové náměstí, 86</t>
  </si>
  <si>
    <t>Součet pro Kadaň, Mírové náměstí, 86</t>
  </si>
  <si>
    <t>Libochovice, Nám. 5. května, 50</t>
  </si>
  <si>
    <t>51642</t>
  </si>
  <si>
    <t>Nájemné - garáže</t>
  </si>
  <si>
    <t>Součet pro Libochovice, Nám. 5. května, 50</t>
  </si>
  <si>
    <t>Litoměřice, Masarykova, 2000</t>
  </si>
  <si>
    <t>51379</t>
  </si>
  <si>
    <t>DDHM - ostatní</t>
  </si>
  <si>
    <t>Součet pro Litoměřice, Masarykova, 2000</t>
  </si>
  <si>
    <t>Litvínov, U zámeckého parku, 948</t>
  </si>
  <si>
    <t>51571</t>
  </si>
  <si>
    <t>Teplá voda</t>
  </si>
  <si>
    <t>Součet pro Litvínov, U zámeckého parku, 948</t>
  </si>
  <si>
    <t>Louny, Rybalkova, 2376</t>
  </si>
  <si>
    <t>Součet pro Louny, Rybalkova, 2376</t>
  </si>
  <si>
    <t>Most, 2. náměstí, 3300</t>
  </si>
  <si>
    <t>Součet pro Most, 2. náměstí, 3300</t>
  </si>
  <si>
    <t>Podbořany, Mírová, 615</t>
  </si>
  <si>
    <t>Součet pro Podbořany, Mírová, 615</t>
  </si>
  <si>
    <t>Roudnice nad Labem, Karlovo náměstí, 18</t>
  </si>
  <si>
    <t>Součet pro Roudnice nad Labem, Karlovo náměstí, 18</t>
  </si>
  <si>
    <t>Rumburk, Františka Nohy, 845/2</t>
  </si>
  <si>
    <t>51378</t>
  </si>
  <si>
    <t>DDHM - ICT</t>
  </si>
  <si>
    <t>Součet pro Rumburk, Františka Nohy, 845/2</t>
  </si>
  <si>
    <t>Teplice, Dlouhá, 143/42</t>
  </si>
  <si>
    <t>53651</t>
  </si>
  <si>
    <t>Platby daní a poplatků krajům, obcím a státním fondům</t>
  </si>
  <si>
    <t>Součet pro Teplice, Dlouhá, 143/42</t>
  </si>
  <si>
    <t>Teplice, Zámecké nám. , 141</t>
  </si>
  <si>
    <t>Součet pro Teplice, Zámecké nám. , 141</t>
  </si>
  <si>
    <t>Ústí nad Labem, Dlouhá, 3359</t>
  </si>
  <si>
    <t>Součet pro Ústí nad Labem, Dlouhá, 3359</t>
  </si>
  <si>
    <t>Ústí nad Labem, Velká hradební, 39/61</t>
  </si>
  <si>
    <t>51373</t>
  </si>
  <si>
    <t>DDHM - kancelářské stroje</t>
  </si>
  <si>
    <t>51396</t>
  </si>
  <si>
    <t>Nákup materiálu - havárie</t>
  </si>
  <si>
    <t>51663</t>
  </si>
  <si>
    <t>Konzultační, poradenské a právní služby - studie a analýzy</t>
  </si>
  <si>
    <t>Součet pro Ústí nad Labem, Velká hradební, 39/61</t>
  </si>
  <si>
    <t>Žatec, Smetanovo náměstí, 1017</t>
  </si>
  <si>
    <t>Součet pro Žatec, Smetanovo náměstí, 1017</t>
  </si>
  <si>
    <t>rok</t>
  </si>
  <si>
    <t>Výdaje územních pracovišť v Ústeckém kraji dle lokalit za roky  2019 - 2024</t>
  </si>
  <si>
    <t>rozpočtová položka</t>
  </si>
  <si>
    <t xml:space="preserve">název rozpočtové položky </t>
  </si>
  <si>
    <t>energie</t>
  </si>
  <si>
    <t xml:space="preserve">opravy </t>
  </si>
  <si>
    <t>provoz</t>
  </si>
  <si>
    <t>nájemné</t>
  </si>
  <si>
    <t>opravy</t>
  </si>
  <si>
    <t xml:space="preserve">provoz </t>
  </si>
  <si>
    <t xml:space="preserve">ostatní </t>
  </si>
  <si>
    <t>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</si>
</sst>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3" borderId="1" xfId="0" applyFont="1" applyFill="1" applyBorder="1"/>
    <xf numFmtId="0" fontId="1" fillId="0" borderId="1" xfId="0" applyFont="1" applyBorder="1"/>
    <xf numFmtId="39" fontId="1" fillId="0" borderId="1" xfId="0" applyNumberFormat="1" applyFont="1" applyBorder="1"/>
    <xf numFmtId="0" fontId="1" fillId="0" borderId="0" xfId="0" applyFont="1"/>
    <xf numFmtId="3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/>
    </xf>
    <xf numFmtId="0" fontId="5" fillId="3" borderId="5" xfId="0" applyFont="1" applyFill="1" applyBorder="1"/>
    <xf numFmtId="0" fontId="1" fillId="0" borderId="8" xfId="0" applyFont="1" applyBorder="1"/>
    <xf numFmtId="39" fontId="1" fillId="0" borderId="9" xfId="0" applyNumberFormat="1" applyFont="1" applyBorder="1"/>
    <xf numFmtId="0" fontId="1" fillId="3" borderId="11" xfId="0" applyFont="1" applyFill="1" applyBorder="1"/>
    <xf numFmtId="0" fontId="4" fillId="3" borderId="10" xfId="0" applyFont="1" applyFill="1" applyBorder="1"/>
    <xf numFmtId="0" fontId="1" fillId="0" borderId="13" xfId="0" applyFont="1" applyBorder="1"/>
    <xf numFmtId="0" fontId="4" fillId="4" borderId="14" xfId="0" applyFont="1" applyFill="1" applyBorder="1"/>
    <xf numFmtId="0" fontId="1" fillId="4" borderId="15" xfId="0" applyFont="1" applyFill="1" applyBorder="1"/>
    <xf numFmtId="39" fontId="1" fillId="4" borderId="15" xfId="0" applyNumberFormat="1" applyFont="1" applyFill="1" applyBorder="1"/>
    <xf numFmtId="39" fontId="1" fillId="4" borderId="16" xfId="0" applyNumberFormat="1" applyFont="1" applyFill="1" applyBorder="1"/>
    <xf numFmtId="0" fontId="3" fillId="3" borderId="1" xfId="0" applyFont="1" applyFill="1" applyBorder="1"/>
    <xf numFmtId="0" fontId="4" fillId="3" borderId="14" xfId="0" applyFont="1" applyFill="1" applyBorder="1"/>
    <xf numFmtId="0" fontId="1" fillId="0" borderId="4" xfId="0" applyFont="1" applyBorder="1"/>
    <xf numFmtId="39" fontId="1" fillId="0" borderId="4" xfId="0" applyNumberFormat="1" applyFont="1" applyBorder="1"/>
    <xf numFmtId="0" fontId="1" fillId="3" borderId="15" xfId="0" applyFont="1" applyFill="1" applyBorder="1"/>
    <xf numFmtId="39" fontId="1" fillId="3" borderId="15" xfId="0" applyNumberFormat="1" applyFont="1" applyFill="1" applyBorder="1"/>
    <xf numFmtId="39" fontId="1" fillId="3" borderId="16" xfId="0" applyNumberFormat="1" applyFont="1" applyFill="1" applyBorder="1"/>
    <xf numFmtId="39" fontId="1" fillId="3" borderId="11" xfId="0" applyNumberFormat="1" applyFont="1" applyFill="1" applyBorder="1"/>
    <xf numFmtId="39" fontId="1" fillId="3" borderId="12" xfId="0" applyNumberFormat="1" applyFont="1" applyFill="1" applyBorder="1"/>
    <xf numFmtId="0" fontId="3" fillId="3" borderId="6" xfId="0" applyFont="1" applyFill="1" applyBorder="1"/>
    <xf numFmtId="39" fontId="3" fillId="3" borderId="6" xfId="0" applyNumberFormat="1" applyFont="1" applyFill="1" applyBorder="1"/>
    <xf numFmtId="39" fontId="5" fillId="3" borderId="6" xfId="0" applyNumberFormat="1" applyFont="1" applyFill="1" applyBorder="1" applyAlignment="1">
      <alignment horizontal="center" vertical="center"/>
    </xf>
    <xf numFmtId="39" fontId="5" fillId="3" borderId="7" xfId="0" applyNumberFormat="1" applyFont="1" applyFill="1" applyBorder="1" applyAlignment="1">
      <alignment horizontal="center" vertical="center"/>
    </xf>
    <xf numFmtId="39" fontId="3" fillId="3" borderId="1" xfId="0" applyNumberFormat="1" applyFont="1" applyFill="1" applyBorder="1"/>
    <xf numFmtId="0" fontId="4" fillId="3" borderId="20" xfId="0" applyFont="1" applyFill="1" applyBorder="1"/>
    <xf numFmtId="0" fontId="1" fillId="3" borderId="19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1" fillId="5" borderId="18" xfId="0" applyFont="1" applyFill="1" applyBorder="1"/>
    <xf numFmtId="39" fontId="1" fillId="5" borderId="2" xfId="0" applyNumberFormat="1" applyFont="1" applyFill="1" applyBorder="1"/>
    <xf numFmtId="39" fontId="3" fillId="3" borderId="7" xfId="0" applyNumberFormat="1" applyFont="1" applyFill="1" applyBorder="1"/>
    <xf numFmtId="0" fontId="1" fillId="0" borderId="3" xfId="0" applyFont="1" applyBorder="1" applyAlignment="1">
      <alignment horizontal="center"/>
    </xf>
    <xf numFmtId="39" fontId="1" fillId="6" borderId="1" xfId="0" applyNumberFormat="1" applyFont="1" applyFill="1" applyBorder="1"/>
    <xf numFmtId="39" fontId="1" fillId="6" borderId="17" xfId="0" applyNumberFormat="1" applyFont="1" applyFill="1" applyBorder="1"/>
    <xf numFmtId="0" fontId="1" fillId="0" borderId="13" xfId="0" applyFont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1" fillId="0" borderId="1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8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39" fontId="1" fillId="6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16"/>
  <sheetViews>
    <sheetView tabSelected="1" workbookViewId="0">
      <pane xSplit="4" ySplit="5" topLeftCell="E6" activePane="bottomRight" state="frozen"/>
      <selection pane="topRight" activeCell="I1" sqref="I1"/>
      <selection pane="bottomLeft" activeCell="A6" sqref="A6"/>
      <selection pane="bottomRight" activeCell="Q19" sqref="Q19"/>
    </sheetView>
  </sheetViews>
  <sheetFormatPr defaultRowHeight="15" outlineLevelRow="2" x14ac:dyDescent="0.25"/>
  <cols>
    <col min="1" max="1" width="10" style="2" customWidth="1"/>
    <col min="2" max="2" width="32.28515625" style="46" customWidth="1"/>
    <col min="3" max="3" width="53.85546875" style="2" customWidth="1"/>
    <col min="4" max="4" width="1.85546875" style="2" customWidth="1"/>
    <col min="5" max="5" width="14.28515625" style="3" customWidth="1"/>
    <col min="6" max="6" width="2" style="3" customWidth="1"/>
    <col min="7" max="12" width="14.28515625" style="3" customWidth="1"/>
    <col min="13" max="14" width="9.140625" style="4"/>
    <col min="15" max="15" width="9.140625" style="4" customWidth="1"/>
    <col min="16" max="16384" width="9.140625" style="4"/>
  </cols>
  <sheetData>
    <row r="1" spans="1:12" ht="1.5" customHeight="1" x14ac:dyDescent="0.25"/>
    <row r="2" spans="1:12" hidden="1" x14ac:dyDescent="0.25"/>
    <row r="3" spans="1:12" ht="0.75" customHeight="1" thickBot="1" x14ac:dyDescent="0.3">
      <c r="A3" s="6"/>
      <c r="B3" s="39"/>
      <c r="C3" s="6"/>
      <c r="D3" s="6"/>
    </row>
    <row r="4" spans="1:12" ht="36.75" customHeight="1" thickBot="1" x14ac:dyDescent="0.4">
      <c r="A4" s="43" t="s">
        <v>96</v>
      </c>
      <c r="B4" s="47"/>
      <c r="C4" s="44"/>
      <c r="D4" s="45"/>
      <c r="E4" s="41"/>
      <c r="F4" s="41"/>
      <c r="G4" s="5" t="s">
        <v>95</v>
      </c>
      <c r="H4" s="5" t="s">
        <v>95</v>
      </c>
      <c r="I4" s="5" t="s">
        <v>95</v>
      </c>
      <c r="J4" s="5" t="s">
        <v>95</v>
      </c>
      <c r="K4" s="5" t="s">
        <v>95</v>
      </c>
      <c r="L4" s="5" t="s">
        <v>95</v>
      </c>
    </row>
    <row r="5" spans="1:12" ht="19.5" thickBot="1" x14ac:dyDescent="0.3">
      <c r="A5" s="13" t="s">
        <v>106</v>
      </c>
      <c r="B5" s="42" t="s">
        <v>97</v>
      </c>
      <c r="C5" s="42" t="s">
        <v>98</v>
      </c>
      <c r="D5" s="13"/>
      <c r="E5" s="6" t="s">
        <v>0</v>
      </c>
      <c r="F5" s="6"/>
      <c r="G5" s="7">
        <v>2024</v>
      </c>
      <c r="H5" s="7">
        <v>2023</v>
      </c>
      <c r="I5" s="7">
        <v>2022</v>
      </c>
      <c r="J5" s="7">
        <v>2021</v>
      </c>
      <c r="K5" s="7">
        <v>2020</v>
      </c>
      <c r="L5" s="7">
        <v>2019</v>
      </c>
    </row>
    <row r="6" spans="1:12" ht="18.75" x14ac:dyDescent="0.3">
      <c r="A6" s="8" t="s">
        <v>1</v>
      </c>
      <c r="B6" s="48"/>
      <c r="C6" s="27"/>
      <c r="D6" s="27"/>
      <c r="E6" s="28"/>
      <c r="F6" s="28"/>
      <c r="G6" s="29"/>
      <c r="H6" s="29"/>
      <c r="I6" s="29"/>
      <c r="J6" s="29"/>
      <c r="K6" s="29"/>
      <c r="L6" s="30"/>
    </row>
    <row r="7" spans="1:12" outlineLevel="2" x14ac:dyDescent="0.25">
      <c r="A7" s="59" t="s">
        <v>100</v>
      </c>
      <c r="B7" s="60" t="s">
        <v>2</v>
      </c>
      <c r="C7" s="61" t="s">
        <v>3</v>
      </c>
      <c r="D7" s="61"/>
      <c r="E7" s="40">
        <v>6553</v>
      </c>
      <c r="F7" s="40"/>
      <c r="G7" s="40">
        <v>0</v>
      </c>
      <c r="H7" s="40">
        <v>0</v>
      </c>
      <c r="I7" s="40">
        <v>0</v>
      </c>
      <c r="J7" s="40">
        <v>0</v>
      </c>
      <c r="K7" s="40">
        <v>946</v>
      </c>
      <c r="L7" s="62">
        <v>5607</v>
      </c>
    </row>
    <row r="8" spans="1:12" outlineLevel="2" x14ac:dyDescent="0.25">
      <c r="A8" s="59" t="s">
        <v>99</v>
      </c>
      <c r="B8" s="60" t="s">
        <v>4</v>
      </c>
      <c r="C8" s="61" t="s">
        <v>5</v>
      </c>
      <c r="D8" s="61"/>
      <c r="E8" s="40">
        <v>15631.970000000001</v>
      </c>
      <c r="F8" s="40"/>
      <c r="G8" s="40">
        <v>0</v>
      </c>
      <c r="H8" s="40">
        <v>2134.42</v>
      </c>
      <c r="I8" s="40">
        <v>2121.2799999999997</v>
      </c>
      <c r="J8" s="40">
        <v>2052.8000000000002</v>
      </c>
      <c r="K8" s="40">
        <v>2722.47</v>
      </c>
      <c r="L8" s="62">
        <v>6601</v>
      </c>
    </row>
    <row r="9" spans="1:12" outlineLevel="2" x14ac:dyDescent="0.25">
      <c r="A9" s="59" t="s">
        <v>99</v>
      </c>
      <c r="B9" s="60" t="s">
        <v>6</v>
      </c>
      <c r="C9" s="61" t="s">
        <v>7</v>
      </c>
      <c r="D9" s="61"/>
      <c r="E9" s="40">
        <v>135902.24</v>
      </c>
      <c r="F9" s="40"/>
      <c r="G9" s="40">
        <v>6051.47</v>
      </c>
      <c r="H9" s="40">
        <v>6482.92</v>
      </c>
      <c r="I9" s="40">
        <v>7200</v>
      </c>
      <c r="J9" s="40">
        <v>9107.66</v>
      </c>
      <c r="K9" s="40">
        <v>38703.130000000005</v>
      </c>
      <c r="L9" s="62">
        <v>68357.06</v>
      </c>
    </row>
    <row r="10" spans="1:12" outlineLevel="2" x14ac:dyDescent="0.25">
      <c r="A10" s="59" t="s">
        <v>99</v>
      </c>
      <c r="B10" s="60" t="s">
        <v>8</v>
      </c>
      <c r="C10" s="61" t="s">
        <v>9</v>
      </c>
      <c r="D10" s="61"/>
      <c r="E10" s="40">
        <v>185123.6</v>
      </c>
      <c r="F10" s="40"/>
      <c r="G10" s="40">
        <v>2468.6999999999998</v>
      </c>
      <c r="H10" s="40">
        <v>14278.310000000001</v>
      </c>
      <c r="I10" s="40">
        <v>15841.13</v>
      </c>
      <c r="J10" s="40">
        <v>14792.8</v>
      </c>
      <c r="K10" s="40">
        <v>51071.54</v>
      </c>
      <c r="L10" s="62">
        <v>86671.12</v>
      </c>
    </row>
    <row r="11" spans="1:12" outlineLevel="2" x14ac:dyDescent="0.25">
      <c r="A11" s="59" t="s">
        <v>101</v>
      </c>
      <c r="B11" s="60" t="s">
        <v>10</v>
      </c>
      <c r="C11" s="61" t="s">
        <v>11</v>
      </c>
      <c r="D11" s="61"/>
      <c r="E11" s="40">
        <v>68619.05</v>
      </c>
      <c r="F11" s="40"/>
      <c r="G11" s="40">
        <v>0</v>
      </c>
      <c r="H11" s="40">
        <v>0</v>
      </c>
      <c r="I11" s="40">
        <v>0</v>
      </c>
      <c r="J11" s="40">
        <v>0</v>
      </c>
      <c r="K11" s="40">
        <v>25319.480000000003</v>
      </c>
      <c r="L11" s="62">
        <v>43299.570000000007</v>
      </c>
    </row>
    <row r="12" spans="1:12" outlineLevel="2" x14ac:dyDescent="0.25">
      <c r="A12" s="59" t="s">
        <v>101</v>
      </c>
      <c r="B12" s="60" t="s">
        <v>12</v>
      </c>
      <c r="C12" s="61" t="s">
        <v>13</v>
      </c>
      <c r="D12" s="61"/>
      <c r="E12" s="40">
        <v>125815.6</v>
      </c>
      <c r="F12" s="40"/>
      <c r="G12" s="40">
        <v>0</v>
      </c>
      <c r="H12" s="40">
        <v>17411.339999999997</v>
      </c>
      <c r="I12" s="40">
        <v>17824.239999999998</v>
      </c>
      <c r="J12" s="40">
        <v>15989.589999999997</v>
      </c>
      <c r="K12" s="40">
        <v>21449.45</v>
      </c>
      <c r="L12" s="62">
        <v>53140.98</v>
      </c>
    </row>
    <row r="13" spans="1:12" outlineLevel="2" x14ac:dyDescent="0.25">
      <c r="A13" s="59" t="s">
        <v>101</v>
      </c>
      <c r="B13" s="60" t="s">
        <v>14</v>
      </c>
      <c r="C13" s="61" t="s">
        <v>15</v>
      </c>
      <c r="D13" s="61"/>
      <c r="E13" s="40">
        <v>22748</v>
      </c>
      <c r="F13" s="40"/>
      <c r="G13" s="40">
        <v>0</v>
      </c>
      <c r="H13" s="40">
        <v>22748</v>
      </c>
      <c r="I13" s="40">
        <v>0</v>
      </c>
      <c r="J13" s="40">
        <v>0</v>
      </c>
      <c r="K13" s="40">
        <v>0</v>
      </c>
      <c r="L13" s="62">
        <v>0</v>
      </c>
    </row>
    <row r="14" spans="1:12" outlineLevel="2" x14ac:dyDescent="0.25">
      <c r="A14" s="59" t="s">
        <v>100</v>
      </c>
      <c r="B14" s="60" t="s">
        <v>16</v>
      </c>
      <c r="C14" s="61" t="s">
        <v>17</v>
      </c>
      <c r="D14" s="61"/>
      <c r="E14" s="40">
        <v>106615.58000000002</v>
      </c>
      <c r="F14" s="40"/>
      <c r="G14" s="40">
        <v>0</v>
      </c>
      <c r="H14" s="40">
        <v>0</v>
      </c>
      <c r="I14" s="40">
        <v>0</v>
      </c>
      <c r="J14" s="40">
        <v>0</v>
      </c>
      <c r="K14" s="40">
        <v>1205.1600000000001</v>
      </c>
      <c r="L14" s="62">
        <v>105410.42000000001</v>
      </c>
    </row>
    <row r="15" spans="1:12" outlineLevel="2" x14ac:dyDescent="0.25">
      <c r="A15" s="59" t="s">
        <v>100</v>
      </c>
      <c r="B15" s="60" t="s">
        <v>18</v>
      </c>
      <c r="C15" s="61" t="s">
        <v>19</v>
      </c>
      <c r="D15" s="61"/>
      <c r="E15" s="40">
        <v>2523</v>
      </c>
      <c r="F15" s="40"/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62">
        <v>2523</v>
      </c>
    </row>
    <row r="16" spans="1:12" ht="15.75" outlineLevel="2" thickBot="1" x14ac:dyDescent="0.3">
      <c r="A16" s="59" t="s">
        <v>100</v>
      </c>
      <c r="B16" s="60" t="s">
        <v>20</v>
      </c>
      <c r="C16" s="61" t="s">
        <v>21</v>
      </c>
      <c r="D16" s="61"/>
      <c r="E16" s="40">
        <v>67366.149999999994</v>
      </c>
      <c r="F16" s="40"/>
      <c r="G16" s="40">
        <v>0</v>
      </c>
      <c r="H16" s="40">
        <v>0</v>
      </c>
      <c r="I16" s="40">
        <v>0</v>
      </c>
      <c r="J16" s="40">
        <v>0</v>
      </c>
      <c r="K16" s="40">
        <v>34790.1</v>
      </c>
      <c r="L16" s="62">
        <v>32576.05</v>
      </c>
    </row>
    <row r="17" spans="1:12" ht="19.5" thickBot="1" x14ac:dyDescent="0.35">
      <c r="A17" s="19" t="s">
        <v>22</v>
      </c>
      <c r="B17" s="49"/>
      <c r="C17" s="22"/>
      <c r="D17" s="22"/>
      <c r="E17" s="23">
        <v>736898.19000000006</v>
      </c>
      <c r="F17" s="23"/>
      <c r="G17" s="23">
        <v>8520.17</v>
      </c>
      <c r="H17" s="23">
        <v>63054.989999999991</v>
      </c>
      <c r="I17" s="23">
        <v>42986.65</v>
      </c>
      <c r="J17" s="23">
        <v>41942.85</v>
      </c>
      <c r="K17" s="23">
        <v>176207.33000000002</v>
      </c>
      <c r="L17" s="24">
        <v>404186.2</v>
      </c>
    </row>
    <row r="18" spans="1:12" ht="17.25" customHeight="1" thickBot="1" x14ac:dyDescent="0.35">
      <c r="A18" s="14"/>
      <c r="B18" s="50"/>
      <c r="C18" s="15"/>
      <c r="D18" s="15"/>
      <c r="E18" s="16"/>
      <c r="F18" s="16"/>
      <c r="G18" s="16"/>
      <c r="H18" s="16"/>
      <c r="I18" s="16"/>
      <c r="J18" s="16"/>
      <c r="K18" s="16"/>
      <c r="L18" s="17"/>
    </row>
    <row r="19" spans="1:12" ht="18.75" x14ac:dyDescent="0.3">
      <c r="A19" s="8" t="s">
        <v>23</v>
      </c>
      <c r="B19" s="48"/>
      <c r="C19" s="27"/>
      <c r="D19" s="27"/>
      <c r="E19" s="28"/>
      <c r="F19" s="28"/>
      <c r="G19" s="28"/>
      <c r="H19" s="28"/>
      <c r="I19" s="28"/>
      <c r="J19" s="28"/>
      <c r="K19" s="28"/>
      <c r="L19" s="38"/>
    </row>
    <row r="20" spans="1:12" outlineLevel="2" x14ac:dyDescent="0.25">
      <c r="A20" s="59" t="s">
        <v>103</v>
      </c>
      <c r="B20" s="60" t="s">
        <v>2</v>
      </c>
      <c r="C20" s="61" t="s">
        <v>3</v>
      </c>
      <c r="D20" s="61"/>
      <c r="E20" s="40">
        <v>200</v>
      </c>
      <c r="F20" s="40"/>
      <c r="G20" s="40">
        <v>0</v>
      </c>
      <c r="H20" s="40">
        <v>200</v>
      </c>
      <c r="I20" s="40">
        <v>0</v>
      </c>
      <c r="J20" s="40">
        <v>0</v>
      </c>
      <c r="K20" s="40">
        <v>0</v>
      </c>
      <c r="L20" s="62">
        <v>0</v>
      </c>
    </row>
    <row r="21" spans="1:12" outlineLevel="2" x14ac:dyDescent="0.25">
      <c r="A21" s="59" t="s">
        <v>99</v>
      </c>
      <c r="B21" s="60" t="s">
        <v>4</v>
      </c>
      <c r="C21" s="61" t="s">
        <v>5</v>
      </c>
      <c r="D21" s="61"/>
      <c r="E21" s="40">
        <v>175229.92999999996</v>
      </c>
      <c r="F21" s="40"/>
      <c r="G21" s="40">
        <v>25911.43</v>
      </c>
      <c r="H21" s="40">
        <v>34872.69</v>
      </c>
      <c r="I21" s="40">
        <v>40301.089999999997</v>
      </c>
      <c r="J21" s="40">
        <v>24705.739999999998</v>
      </c>
      <c r="K21" s="40">
        <v>24626.699999999997</v>
      </c>
      <c r="L21" s="62">
        <v>24812.28</v>
      </c>
    </row>
    <row r="22" spans="1:12" outlineLevel="2" x14ac:dyDescent="0.25">
      <c r="A22" s="59" t="s">
        <v>99</v>
      </c>
      <c r="B22" s="60" t="s">
        <v>6</v>
      </c>
      <c r="C22" s="61" t="s">
        <v>7</v>
      </c>
      <c r="D22" s="61"/>
      <c r="E22" s="40">
        <v>510280.35999999993</v>
      </c>
      <c r="F22" s="40"/>
      <c r="G22" s="40">
        <v>95237.51999999999</v>
      </c>
      <c r="H22" s="40">
        <v>118922.15</v>
      </c>
      <c r="I22" s="40">
        <v>141480.79999999999</v>
      </c>
      <c r="J22" s="40">
        <v>64441.56</v>
      </c>
      <c r="K22" s="40">
        <v>60325</v>
      </c>
      <c r="L22" s="62">
        <v>29873.33</v>
      </c>
    </row>
    <row r="23" spans="1:12" outlineLevel="2" x14ac:dyDescent="0.25">
      <c r="A23" s="59" t="s">
        <v>99</v>
      </c>
      <c r="B23" s="60" t="s">
        <v>8</v>
      </c>
      <c r="C23" s="61" t="s">
        <v>9</v>
      </c>
      <c r="D23" s="61"/>
      <c r="E23" s="40">
        <v>583096.24</v>
      </c>
      <c r="F23" s="40"/>
      <c r="G23" s="40">
        <v>111244</v>
      </c>
      <c r="H23" s="40">
        <v>120091.21</v>
      </c>
      <c r="I23" s="40">
        <v>89237.08</v>
      </c>
      <c r="J23" s="40">
        <v>94474.709999999992</v>
      </c>
      <c r="K23" s="40">
        <v>83121.709999999992</v>
      </c>
      <c r="L23" s="62">
        <v>84927.53</v>
      </c>
    </row>
    <row r="24" spans="1:12" outlineLevel="2" x14ac:dyDescent="0.25">
      <c r="A24" s="59" t="s">
        <v>102</v>
      </c>
      <c r="B24" s="60" t="s">
        <v>24</v>
      </c>
      <c r="C24" s="61" t="s">
        <v>25</v>
      </c>
      <c r="D24" s="61"/>
      <c r="E24" s="40">
        <v>5046371</v>
      </c>
      <c r="F24" s="40"/>
      <c r="G24" s="40">
        <v>886280</v>
      </c>
      <c r="H24" s="40">
        <v>959510</v>
      </c>
      <c r="I24" s="40">
        <v>840273</v>
      </c>
      <c r="J24" s="40">
        <v>809894</v>
      </c>
      <c r="K24" s="40">
        <v>785030</v>
      </c>
      <c r="L24" s="62">
        <v>765384</v>
      </c>
    </row>
    <row r="25" spans="1:12" outlineLevel="2" x14ac:dyDescent="0.25">
      <c r="A25" s="59" t="s">
        <v>101</v>
      </c>
      <c r="B25" s="60" t="s">
        <v>10</v>
      </c>
      <c r="C25" s="61" t="s">
        <v>11</v>
      </c>
      <c r="D25" s="61"/>
      <c r="E25" s="40">
        <v>58388.75</v>
      </c>
      <c r="F25" s="40"/>
      <c r="G25" s="40">
        <v>0</v>
      </c>
      <c r="H25" s="40">
        <v>0</v>
      </c>
      <c r="I25" s="40">
        <v>0</v>
      </c>
      <c r="J25" s="40">
        <v>24363.35</v>
      </c>
      <c r="K25" s="40">
        <v>17012.600000000002</v>
      </c>
      <c r="L25" s="62">
        <v>17012.8</v>
      </c>
    </row>
    <row r="26" spans="1:12" outlineLevel="2" x14ac:dyDescent="0.25">
      <c r="A26" s="59" t="s">
        <v>101</v>
      </c>
      <c r="B26" s="60" t="s">
        <v>12</v>
      </c>
      <c r="C26" s="61" t="s">
        <v>13</v>
      </c>
      <c r="D26" s="61"/>
      <c r="E26" s="40">
        <v>605606.06999999983</v>
      </c>
      <c r="F26" s="40"/>
      <c r="G26" s="40">
        <v>115949.45</v>
      </c>
      <c r="H26" s="40">
        <v>112414.22</v>
      </c>
      <c r="I26" s="40">
        <v>93981.41</v>
      </c>
      <c r="J26" s="40">
        <v>94471.32</v>
      </c>
      <c r="K26" s="40">
        <v>94056.42</v>
      </c>
      <c r="L26" s="62">
        <v>94733.25</v>
      </c>
    </row>
    <row r="27" spans="1:12" outlineLevel="2" x14ac:dyDescent="0.25">
      <c r="A27" s="59" t="s">
        <v>101</v>
      </c>
      <c r="B27" s="60" t="s">
        <v>14</v>
      </c>
      <c r="C27" s="61" t="s">
        <v>15</v>
      </c>
      <c r="D27" s="61"/>
      <c r="E27" s="40">
        <v>190393.5</v>
      </c>
      <c r="F27" s="40"/>
      <c r="G27" s="40">
        <v>189002</v>
      </c>
      <c r="H27" s="40">
        <v>0</v>
      </c>
      <c r="I27" s="40">
        <v>0</v>
      </c>
      <c r="J27" s="40">
        <v>0</v>
      </c>
      <c r="K27" s="40">
        <v>1391.5</v>
      </c>
      <c r="L27" s="62">
        <v>0</v>
      </c>
    </row>
    <row r="28" spans="1:12" outlineLevel="2" x14ac:dyDescent="0.25">
      <c r="A28" s="59" t="s">
        <v>103</v>
      </c>
      <c r="B28" s="60" t="s">
        <v>16</v>
      </c>
      <c r="C28" s="61" t="s">
        <v>17</v>
      </c>
      <c r="D28" s="61"/>
      <c r="E28" s="40">
        <v>240</v>
      </c>
      <c r="F28" s="40"/>
      <c r="G28" s="40">
        <v>0</v>
      </c>
      <c r="H28" s="40">
        <v>0</v>
      </c>
      <c r="I28" s="40">
        <v>240</v>
      </c>
      <c r="J28" s="40">
        <v>0</v>
      </c>
      <c r="K28" s="40">
        <v>0</v>
      </c>
      <c r="L28" s="62">
        <v>0</v>
      </c>
    </row>
    <row r="29" spans="1:12" outlineLevel="2" x14ac:dyDescent="0.25">
      <c r="A29" s="59" t="s">
        <v>103</v>
      </c>
      <c r="B29" s="60" t="s">
        <v>18</v>
      </c>
      <c r="C29" s="61" t="s">
        <v>19</v>
      </c>
      <c r="D29" s="61"/>
      <c r="E29" s="40">
        <v>204903.03999999998</v>
      </c>
      <c r="F29" s="40"/>
      <c r="G29" s="40">
        <v>35926.57</v>
      </c>
      <c r="H29" s="40">
        <v>31340.65</v>
      </c>
      <c r="I29" s="40">
        <v>29612.43</v>
      </c>
      <c r="J29" s="40">
        <v>60823.3</v>
      </c>
      <c r="K29" s="40">
        <v>25259.360000000001</v>
      </c>
      <c r="L29" s="62">
        <v>21940.73</v>
      </c>
    </row>
    <row r="30" spans="1:12" ht="15.75" outlineLevel="2" thickBot="1" x14ac:dyDescent="0.3">
      <c r="A30" s="59" t="s">
        <v>103</v>
      </c>
      <c r="B30" s="60" t="s">
        <v>20</v>
      </c>
      <c r="C30" s="61" t="s">
        <v>21</v>
      </c>
      <c r="D30" s="61"/>
      <c r="E30" s="40">
        <v>3693.67</v>
      </c>
      <c r="F30" s="40"/>
      <c r="G30" s="40">
        <v>0</v>
      </c>
      <c r="H30" s="40">
        <v>0</v>
      </c>
      <c r="I30" s="40">
        <v>0</v>
      </c>
      <c r="J30" s="40">
        <v>0</v>
      </c>
      <c r="K30" s="40">
        <v>1846.83</v>
      </c>
      <c r="L30" s="62">
        <v>1846.84</v>
      </c>
    </row>
    <row r="31" spans="1:12" ht="19.5" thickBot="1" x14ac:dyDescent="0.35">
      <c r="A31" s="19" t="s">
        <v>26</v>
      </c>
      <c r="B31" s="49"/>
      <c r="C31" s="22"/>
      <c r="D31" s="22"/>
      <c r="E31" s="23">
        <v>7378402.5599999996</v>
      </c>
      <c r="F31" s="23"/>
      <c r="G31" s="23">
        <v>1459550.97</v>
      </c>
      <c r="H31" s="23">
        <v>1377350.9199999997</v>
      </c>
      <c r="I31" s="23">
        <v>1235125.81</v>
      </c>
      <c r="J31" s="23">
        <v>1173173.98</v>
      </c>
      <c r="K31" s="23">
        <v>1092670.1199999999</v>
      </c>
      <c r="L31" s="24">
        <v>1040530.76</v>
      </c>
    </row>
    <row r="32" spans="1:12" ht="19.5" customHeight="1" thickBot="1" x14ac:dyDescent="0.35">
      <c r="A32" s="14"/>
      <c r="B32" s="50"/>
      <c r="C32" s="15"/>
      <c r="D32" s="15"/>
      <c r="E32" s="16"/>
      <c r="F32" s="16"/>
      <c r="G32" s="16"/>
      <c r="H32" s="16"/>
      <c r="I32" s="16"/>
      <c r="J32" s="16"/>
      <c r="K32" s="16"/>
      <c r="L32" s="17"/>
    </row>
    <row r="33" spans="1:12" ht="18.75" x14ac:dyDescent="0.3">
      <c r="A33" s="8" t="s">
        <v>27</v>
      </c>
      <c r="B33" s="48"/>
      <c r="C33" s="27"/>
      <c r="D33" s="27"/>
      <c r="E33" s="28"/>
      <c r="F33" s="28"/>
      <c r="G33" s="28"/>
      <c r="H33" s="28"/>
      <c r="I33" s="28"/>
      <c r="J33" s="28"/>
      <c r="K33" s="28"/>
      <c r="L33" s="38"/>
    </row>
    <row r="34" spans="1:12" outlineLevel="2" x14ac:dyDescent="0.25">
      <c r="A34" s="9" t="s">
        <v>103</v>
      </c>
      <c r="B34" s="46" t="s">
        <v>28</v>
      </c>
      <c r="C34" s="2" t="s">
        <v>29</v>
      </c>
      <c r="E34" s="3">
        <v>28663</v>
      </c>
      <c r="G34" s="3">
        <v>16408</v>
      </c>
      <c r="H34" s="3">
        <v>0</v>
      </c>
      <c r="I34" s="3">
        <v>0</v>
      </c>
      <c r="J34" s="3">
        <v>12255</v>
      </c>
      <c r="K34" s="3">
        <v>0</v>
      </c>
      <c r="L34" s="10">
        <v>0</v>
      </c>
    </row>
    <row r="35" spans="1:12" outlineLevel="2" x14ac:dyDescent="0.25">
      <c r="A35" s="9" t="s">
        <v>103</v>
      </c>
      <c r="B35" s="46" t="s">
        <v>30</v>
      </c>
      <c r="C35" s="2" t="s">
        <v>31</v>
      </c>
      <c r="E35" s="3">
        <v>16296</v>
      </c>
      <c r="G35" s="3">
        <v>0</v>
      </c>
      <c r="H35" s="3">
        <v>0</v>
      </c>
      <c r="I35" s="3">
        <v>16296</v>
      </c>
      <c r="J35" s="3">
        <v>0</v>
      </c>
      <c r="K35" s="3">
        <v>0</v>
      </c>
      <c r="L35" s="10">
        <v>0</v>
      </c>
    </row>
    <row r="36" spans="1:12" outlineLevel="2" x14ac:dyDescent="0.25">
      <c r="A36" s="9" t="s">
        <v>103</v>
      </c>
      <c r="B36" s="46" t="s">
        <v>2</v>
      </c>
      <c r="C36" s="2" t="s">
        <v>3</v>
      </c>
      <c r="E36" s="3">
        <v>20171.62</v>
      </c>
      <c r="G36" s="3">
        <v>2485.59</v>
      </c>
      <c r="H36" s="3">
        <v>2265</v>
      </c>
      <c r="I36" s="3">
        <v>1309</v>
      </c>
      <c r="J36" s="3">
        <v>4229.3999999999996</v>
      </c>
      <c r="K36" s="3">
        <v>5338.63</v>
      </c>
      <c r="L36" s="10">
        <v>4544</v>
      </c>
    </row>
    <row r="37" spans="1:12" outlineLevel="2" x14ac:dyDescent="0.25">
      <c r="A37" s="9" t="s">
        <v>101</v>
      </c>
      <c r="B37" s="46" t="s">
        <v>32</v>
      </c>
      <c r="C37" s="2" t="s">
        <v>33</v>
      </c>
      <c r="E37" s="3">
        <v>133</v>
      </c>
      <c r="G37" s="3">
        <v>0</v>
      </c>
      <c r="H37" s="3">
        <v>0</v>
      </c>
      <c r="I37" s="3">
        <v>0</v>
      </c>
      <c r="J37" s="3">
        <v>0</v>
      </c>
      <c r="K37" s="3">
        <v>133</v>
      </c>
      <c r="L37" s="10">
        <v>0</v>
      </c>
    </row>
    <row r="38" spans="1:12" outlineLevel="2" x14ac:dyDescent="0.25">
      <c r="A38" s="9" t="s">
        <v>99</v>
      </c>
      <c r="B38" s="46" t="s">
        <v>4</v>
      </c>
      <c r="C38" s="2" t="s">
        <v>5</v>
      </c>
      <c r="E38" s="3">
        <v>423105</v>
      </c>
      <c r="G38" s="3">
        <v>77590</v>
      </c>
      <c r="H38" s="3">
        <v>75153</v>
      </c>
      <c r="I38" s="3">
        <v>73684</v>
      </c>
      <c r="J38" s="3">
        <v>65607</v>
      </c>
      <c r="K38" s="3">
        <v>66453</v>
      </c>
      <c r="L38" s="10">
        <v>64618</v>
      </c>
    </row>
    <row r="39" spans="1:12" ht="14.25" customHeight="1" outlineLevel="2" x14ac:dyDescent="0.25">
      <c r="A39" s="9" t="s">
        <v>99</v>
      </c>
      <c r="B39" s="46" t="s">
        <v>34</v>
      </c>
      <c r="C39" s="2" t="s">
        <v>35</v>
      </c>
      <c r="E39" s="3">
        <v>2562383.31</v>
      </c>
      <c r="G39" s="3">
        <v>496800</v>
      </c>
      <c r="H39" s="3">
        <v>609651.93999999994</v>
      </c>
      <c r="I39" s="3">
        <v>415331.37</v>
      </c>
      <c r="J39" s="3">
        <v>272400</v>
      </c>
      <c r="K39" s="3">
        <v>391200</v>
      </c>
      <c r="L39" s="10">
        <v>377000</v>
      </c>
    </row>
    <row r="40" spans="1:12" outlineLevel="2" x14ac:dyDescent="0.25">
      <c r="A40" s="9" t="s">
        <v>99</v>
      </c>
      <c r="B40" s="46" t="s">
        <v>8</v>
      </c>
      <c r="C40" s="2" t="s">
        <v>9</v>
      </c>
      <c r="E40" s="3">
        <v>1591223.95</v>
      </c>
      <c r="G40" s="3">
        <v>306043</v>
      </c>
      <c r="H40" s="3">
        <v>295341.77</v>
      </c>
      <c r="I40" s="3">
        <v>203721.82</v>
      </c>
      <c r="J40" s="3">
        <v>254467.34000000003</v>
      </c>
      <c r="K40" s="3">
        <v>270588.52</v>
      </c>
      <c r="L40" s="10">
        <v>261061.5</v>
      </c>
    </row>
    <row r="41" spans="1:12" outlineLevel="2" x14ac:dyDescent="0.25">
      <c r="A41" s="9" t="s">
        <v>101</v>
      </c>
      <c r="B41" s="46" t="s">
        <v>36</v>
      </c>
      <c r="C41" s="2" t="s">
        <v>37</v>
      </c>
      <c r="E41" s="3">
        <v>2400</v>
      </c>
      <c r="G41" s="3">
        <v>0</v>
      </c>
      <c r="H41" s="3">
        <v>2400</v>
      </c>
      <c r="I41" s="3">
        <v>0</v>
      </c>
      <c r="J41" s="3">
        <v>0</v>
      </c>
      <c r="K41" s="3">
        <v>0</v>
      </c>
      <c r="L41" s="10">
        <v>0</v>
      </c>
    </row>
    <row r="42" spans="1:12" outlineLevel="2" x14ac:dyDescent="0.25">
      <c r="A42" s="9" t="s">
        <v>101</v>
      </c>
      <c r="B42" s="46" t="s">
        <v>10</v>
      </c>
      <c r="C42" s="2" t="s">
        <v>11</v>
      </c>
      <c r="E42" s="3">
        <v>261900.81999999995</v>
      </c>
      <c r="G42" s="3">
        <v>0</v>
      </c>
      <c r="H42" s="3">
        <v>0</v>
      </c>
      <c r="I42" s="3">
        <v>0</v>
      </c>
      <c r="J42" s="3">
        <v>82315.09</v>
      </c>
      <c r="K42" s="3">
        <v>90428.87</v>
      </c>
      <c r="L42" s="10">
        <v>89156.859999999986</v>
      </c>
    </row>
    <row r="43" spans="1:12" outlineLevel="2" x14ac:dyDescent="0.25">
      <c r="A43" s="9" t="s">
        <v>101</v>
      </c>
      <c r="B43" s="46" t="s">
        <v>12</v>
      </c>
      <c r="C43" s="2" t="s">
        <v>13</v>
      </c>
      <c r="E43" s="3">
        <v>2102307.7400000002</v>
      </c>
      <c r="G43" s="3">
        <v>391739.63999999996</v>
      </c>
      <c r="H43" s="3">
        <v>415674</v>
      </c>
      <c r="I43" s="3">
        <v>319364.40000000002</v>
      </c>
      <c r="J43" s="3">
        <v>329974.68</v>
      </c>
      <c r="K43" s="3">
        <v>310282.43000000005</v>
      </c>
      <c r="L43" s="10">
        <v>335272.58999999997</v>
      </c>
    </row>
    <row r="44" spans="1:12" outlineLevel="2" x14ac:dyDescent="0.25">
      <c r="A44" s="9" t="s">
        <v>101</v>
      </c>
      <c r="B44" s="46" t="s">
        <v>38</v>
      </c>
      <c r="C44" s="2" t="s">
        <v>39</v>
      </c>
      <c r="E44" s="3">
        <v>16246.67</v>
      </c>
      <c r="G44" s="3">
        <v>16246.67</v>
      </c>
      <c r="H44" s="3">
        <v>0</v>
      </c>
      <c r="I44" s="3">
        <v>0</v>
      </c>
      <c r="J44" s="3">
        <v>0</v>
      </c>
      <c r="K44" s="3">
        <v>0</v>
      </c>
      <c r="L44" s="10">
        <v>0</v>
      </c>
    </row>
    <row r="45" spans="1:12" outlineLevel="2" x14ac:dyDescent="0.25">
      <c r="A45" s="9" t="s">
        <v>101</v>
      </c>
      <c r="B45" s="46" t="s">
        <v>14</v>
      </c>
      <c r="C45" s="2" t="s">
        <v>15</v>
      </c>
      <c r="E45" s="3">
        <v>2286054.14</v>
      </c>
      <c r="G45" s="3">
        <v>617468.94000000006</v>
      </c>
      <c r="H45" s="3">
        <v>389949.86</v>
      </c>
      <c r="I45" s="3">
        <v>338545.59</v>
      </c>
      <c r="J45" s="3">
        <v>316589.27999999997</v>
      </c>
      <c r="K45" s="3">
        <v>317854.98</v>
      </c>
      <c r="L45" s="10">
        <v>305645.49</v>
      </c>
    </row>
    <row r="46" spans="1:12" outlineLevel="2" x14ac:dyDescent="0.25">
      <c r="A46" s="9" t="s">
        <v>103</v>
      </c>
      <c r="B46" s="46" t="s">
        <v>16</v>
      </c>
      <c r="C46" s="2" t="s">
        <v>17</v>
      </c>
      <c r="E46" s="3">
        <v>601306.72</v>
      </c>
      <c r="G46" s="3">
        <v>405855.24</v>
      </c>
      <c r="H46" s="3">
        <v>17914.63</v>
      </c>
      <c r="I46" s="3">
        <v>32960</v>
      </c>
      <c r="J46" s="3">
        <v>9600</v>
      </c>
      <c r="K46" s="3">
        <v>94722.63</v>
      </c>
      <c r="L46" s="10">
        <v>40254.22</v>
      </c>
    </row>
    <row r="47" spans="1:12" outlineLevel="2" x14ac:dyDescent="0.25">
      <c r="A47" s="9" t="s">
        <v>103</v>
      </c>
      <c r="B47" s="46" t="s">
        <v>18</v>
      </c>
      <c r="C47" s="2" t="s">
        <v>19</v>
      </c>
      <c r="E47" s="3">
        <v>124671</v>
      </c>
      <c r="G47" s="3">
        <v>18876</v>
      </c>
      <c r="H47" s="3">
        <v>18876</v>
      </c>
      <c r="I47" s="3">
        <v>14157</v>
      </c>
      <c r="J47" s="3">
        <v>30756.000000000004</v>
      </c>
      <c r="K47" s="3">
        <v>24098</v>
      </c>
      <c r="L47" s="10">
        <v>17908</v>
      </c>
    </row>
    <row r="48" spans="1:12" outlineLevel="2" x14ac:dyDescent="0.25">
      <c r="A48" s="9" t="s">
        <v>103</v>
      </c>
      <c r="B48" s="46" t="s">
        <v>42</v>
      </c>
      <c r="C48" s="2" t="s">
        <v>43</v>
      </c>
      <c r="E48" s="3">
        <v>2500</v>
      </c>
      <c r="G48" s="3">
        <v>0</v>
      </c>
      <c r="H48" s="3">
        <v>0</v>
      </c>
      <c r="I48" s="3">
        <v>0</v>
      </c>
      <c r="J48" s="3">
        <v>2500</v>
      </c>
      <c r="K48" s="3">
        <v>0</v>
      </c>
      <c r="L48" s="10">
        <v>0</v>
      </c>
    </row>
    <row r="49" spans="1:12" outlineLevel="2" x14ac:dyDescent="0.25">
      <c r="A49" s="9" t="s">
        <v>103</v>
      </c>
      <c r="B49" s="46" t="s">
        <v>20</v>
      </c>
      <c r="C49" s="2" t="s">
        <v>21</v>
      </c>
      <c r="E49" s="3">
        <v>170046.58999999997</v>
      </c>
      <c r="G49" s="3">
        <v>1846.53</v>
      </c>
      <c r="H49" s="3">
        <v>1846.84</v>
      </c>
      <c r="I49" s="3">
        <v>37502.080000000002</v>
      </c>
      <c r="J49" s="3">
        <v>46843.3</v>
      </c>
      <c r="K49" s="3">
        <v>38158.17</v>
      </c>
      <c r="L49" s="10">
        <v>43849.67</v>
      </c>
    </row>
    <row r="50" spans="1:12" ht="15.75" outlineLevel="2" thickBot="1" x14ac:dyDescent="0.3">
      <c r="A50" s="9" t="s">
        <v>103</v>
      </c>
      <c r="B50" s="46" t="s">
        <v>44</v>
      </c>
      <c r="C50" s="2" t="s">
        <v>45</v>
      </c>
      <c r="E50" s="3">
        <v>11761.199999999999</v>
      </c>
      <c r="G50" s="3">
        <v>0</v>
      </c>
      <c r="H50" s="3">
        <v>0</v>
      </c>
      <c r="I50" s="3">
        <v>0</v>
      </c>
      <c r="J50" s="3">
        <v>4440.7</v>
      </c>
      <c r="K50" s="3">
        <v>7320.5</v>
      </c>
      <c r="L50" s="10">
        <v>0</v>
      </c>
    </row>
    <row r="51" spans="1:12" ht="19.5" outlineLevel="1" thickBot="1" x14ac:dyDescent="0.35">
      <c r="A51" s="19" t="s">
        <v>46</v>
      </c>
      <c r="B51" s="49"/>
      <c r="C51" s="22"/>
      <c r="D51" s="22"/>
      <c r="E51" s="23">
        <f>10259404.29-25000-13233.53</f>
        <v>10221170.76</v>
      </c>
      <c r="F51" s="23"/>
      <c r="G51" s="23">
        <f>2364593.14-13233.53</f>
        <v>2351359.6100000003</v>
      </c>
      <c r="H51" s="23">
        <v>1829073.04</v>
      </c>
      <c r="I51" s="23">
        <f>1477871.26-25000</f>
        <v>1452871.26</v>
      </c>
      <c r="J51" s="23">
        <v>1431977.7899999998</v>
      </c>
      <c r="K51" s="23">
        <v>1616578.7299999997</v>
      </c>
      <c r="L51" s="24">
        <v>1539310.3299999998</v>
      </c>
    </row>
    <row r="52" spans="1:12" ht="19.5" outlineLevel="2" thickBot="1" x14ac:dyDescent="0.35">
      <c r="A52" s="14"/>
      <c r="B52" s="50"/>
      <c r="C52" s="15"/>
      <c r="D52" s="15"/>
      <c r="E52" s="16"/>
      <c r="F52" s="16"/>
      <c r="G52" s="16"/>
      <c r="H52" s="16"/>
      <c r="I52" s="16"/>
      <c r="J52" s="16"/>
      <c r="K52" s="16"/>
      <c r="L52" s="17"/>
    </row>
    <row r="53" spans="1:12" ht="18.75" outlineLevel="1" x14ac:dyDescent="0.3">
      <c r="A53" s="8" t="s">
        <v>47</v>
      </c>
      <c r="B53" s="48"/>
      <c r="C53" s="27"/>
      <c r="D53" s="27"/>
      <c r="E53" s="28"/>
      <c r="F53" s="28"/>
      <c r="G53" s="28"/>
      <c r="H53" s="28"/>
      <c r="I53" s="28"/>
      <c r="J53" s="28"/>
      <c r="K53" s="28"/>
      <c r="L53" s="38"/>
    </row>
    <row r="54" spans="1:12" ht="18.75" customHeight="1" x14ac:dyDescent="0.25">
      <c r="A54" s="9" t="s">
        <v>103</v>
      </c>
      <c r="B54" s="46" t="s">
        <v>28</v>
      </c>
      <c r="C54" s="2" t="s">
        <v>29</v>
      </c>
      <c r="E54" s="3">
        <v>33376</v>
      </c>
      <c r="G54" s="3">
        <v>0</v>
      </c>
      <c r="H54" s="3">
        <v>0</v>
      </c>
      <c r="I54" s="3">
        <v>0</v>
      </c>
      <c r="J54" s="3">
        <v>0</v>
      </c>
      <c r="K54" s="3">
        <v>33376</v>
      </c>
      <c r="L54" s="10">
        <v>0</v>
      </c>
    </row>
    <row r="55" spans="1:12" outlineLevel="2" x14ac:dyDescent="0.25">
      <c r="A55" s="9" t="s">
        <v>103</v>
      </c>
      <c r="B55" s="46" t="s">
        <v>30</v>
      </c>
      <c r="C55" s="2" t="s">
        <v>31</v>
      </c>
      <c r="E55" s="3">
        <v>19251.099999999999</v>
      </c>
      <c r="G55" s="3">
        <v>0</v>
      </c>
      <c r="H55" s="3">
        <v>19251.099999999999</v>
      </c>
      <c r="I55" s="3">
        <v>0</v>
      </c>
      <c r="J55" s="3">
        <v>0</v>
      </c>
      <c r="K55" s="3">
        <v>0</v>
      </c>
      <c r="L55" s="10">
        <v>0</v>
      </c>
    </row>
    <row r="56" spans="1:12" outlineLevel="2" x14ac:dyDescent="0.25">
      <c r="A56" s="9" t="s">
        <v>103</v>
      </c>
      <c r="B56" s="46" t="s">
        <v>2</v>
      </c>
      <c r="C56" s="2" t="s">
        <v>3</v>
      </c>
      <c r="E56" s="3">
        <v>56933.260000000009</v>
      </c>
      <c r="G56" s="3">
        <v>15585.11</v>
      </c>
      <c r="H56" s="3">
        <v>1785.44</v>
      </c>
      <c r="I56" s="3">
        <v>15884.61</v>
      </c>
      <c r="J56" s="3">
        <v>6585.34</v>
      </c>
      <c r="K56" s="3">
        <v>7607.28</v>
      </c>
      <c r="L56" s="10">
        <v>9485.48</v>
      </c>
    </row>
    <row r="57" spans="1:12" outlineLevel="2" x14ac:dyDescent="0.25">
      <c r="A57" s="9" t="s">
        <v>104</v>
      </c>
      <c r="B57" s="46" t="s">
        <v>32</v>
      </c>
      <c r="C57" s="2" t="s">
        <v>33</v>
      </c>
      <c r="E57" s="3">
        <v>5783</v>
      </c>
      <c r="G57" s="3">
        <v>0</v>
      </c>
      <c r="H57" s="3">
        <v>0</v>
      </c>
      <c r="I57" s="3">
        <v>5783</v>
      </c>
      <c r="J57" s="3">
        <v>0</v>
      </c>
      <c r="K57" s="3">
        <v>0</v>
      </c>
      <c r="L57" s="10">
        <v>0</v>
      </c>
    </row>
    <row r="58" spans="1:12" outlineLevel="2" x14ac:dyDescent="0.25">
      <c r="A58" s="9" t="s">
        <v>99</v>
      </c>
      <c r="B58" s="46" t="s">
        <v>4</v>
      </c>
      <c r="C58" s="2" t="s">
        <v>5</v>
      </c>
      <c r="E58" s="3">
        <v>715206</v>
      </c>
      <c r="G58" s="3">
        <v>127080</v>
      </c>
      <c r="H58" s="3">
        <v>120866</v>
      </c>
      <c r="I58" s="3">
        <v>112042</v>
      </c>
      <c r="J58" s="3">
        <v>118067</v>
      </c>
      <c r="K58" s="3">
        <v>120210</v>
      </c>
      <c r="L58" s="10">
        <v>116941</v>
      </c>
    </row>
    <row r="59" spans="1:12" outlineLevel="2" x14ac:dyDescent="0.25">
      <c r="A59" s="9" t="s">
        <v>99</v>
      </c>
      <c r="B59" s="46" t="s">
        <v>6</v>
      </c>
      <c r="C59" s="2" t="s">
        <v>7</v>
      </c>
      <c r="E59" s="3">
        <v>2049026.1</v>
      </c>
      <c r="G59" s="3">
        <v>362529.44999999995</v>
      </c>
      <c r="H59" s="3">
        <v>508118.74999999994</v>
      </c>
      <c r="I59" s="3">
        <v>222672.58000000002</v>
      </c>
      <c r="J59" s="3">
        <v>282697.75999999995</v>
      </c>
      <c r="K59" s="3">
        <v>324059.68000000005</v>
      </c>
      <c r="L59" s="10">
        <v>348947.88000000006</v>
      </c>
    </row>
    <row r="60" spans="1:12" outlineLevel="2" x14ac:dyDescent="0.25">
      <c r="A60" s="9" t="s">
        <v>99</v>
      </c>
      <c r="B60" s="46" t="s">
        <v>8</v>
      </c>
      <c r="C60" s="2" t="s">
        <v>9</v>
      </c>
      <c r="E60" s="3">
        <v>2140204.69</v>
      </c>
      <c r="G60" s="3">
        <v>427076</v>
      </c>
      <c r="H60" s="3">
        <v>416290.94999999995</v>
      </c>
      <c r="I60" s="3">
        <v>301352.96000000002</v>
      </c>
      <c r="J60" s="3">
        <v>300209.83</v>
      </c>
      <c r="K60" s="3">
        <v>334558.15000000002</v>
      </c>
      <c r="L60" s="10">
        <v>360716.80000000005</v>
      </c>
    </row>
    <row r="61" spans="1:12" outlineLevel="2" x14ac:dyDescent="0.25">
      <c r="A61" s="9" t="s">
        <v>104</v>
      </c>
      <c r="B61" s="46" t="s">
        <v>10</v>
      </c>
      <c r="C61" s="2" t="s">
        <v>11</v>
      </c>
      <c r="E61" s="3">
        <v>51926.140000000007</v>
      </c>
      <c r="G61" s="3">
        <v>0</v>
      </c>
      <c r="H61" s="3">
        <v>0</v>
      </c>
      <c r="I61" s="3">
        <v>0</v>
      </c>
      <c r="J61" s="3">
        <v>18191.14</v>
      </c>
      <c r="K61" s="3">
        <v>17214.670000000002</v>
      </c>
      <c r="L61" s="10">
        <v>16520.330000000002</v>
      </c>
    </row>
    <row r="62" spans="1:12" outlineLevel="2" x14ac:dyDescent="0.25">
      <c r="A62" s="9" t="s">
        <v>104</v>
      </c>
      <c r="B62" s="46" t="s">
        <v>12</v>
      </c>
      <c r="C62" s="2" t="s">
        <v>13</v>
      </c>
      <c r="E62" s="3">
        <v>1992038.66</v>
      </c>
      <c r="G62" s="3">
        <v>362296.77999999997</v>
      </c>
      <c r="H62" s="3">
        <v>372118.10000000003</v>
      </c>
      <c r="I62" s="3">
        <v>306101.58999999997</v>
      </c>
      <c r="J62" s="3">
        <v>286959.56</v>
      </c>
      <c r="K62" s="3">
        <v>321449.94999999995</v>
      </c>
      <c r="L62" s="10">
        <v>343112.68</v>
      </c>
    </row>
    <row r="63" spans="1:12" outlineLevel="2" x14ac:dyDescent="0.25">
      <c r="A63" s="9" t="s">
        <v>104</v>
      </c>
      <c r="B63" s="46" t="s">
        <v>48</v>
      </c>
      <c r="C63" s="2" t="s">
        <v>49</v>
      </c>
      <c r="E63" s="3">
        <v>884792.19000000018</v>
      </c>
      <c r="G63" s="3">
        <v>0</v>
      </c>
      <c r="H63" s="3">
        <v>0</v>
      </c>
      <c r="I63" s="3">
        <v>0</v>
      </c>
      <c r="J63" s="3">
        <v>0</v>
      </c>
      <c r="K63" s="3">
        <v>431495.89000000007</v>
      </c>
      <c r="L63" s="10">
        <v>453296.3</v>
      </c>
    </row>
    <row r="64" spans="1:12" outlineLevel="2" x14ac:dyDescent="0.25">
      <c r="A64" s="9" t="s">
        <v>104</v>
      </c>
      <c r="B64" s="46" t="s">
        <v>38</v>
      </c>
      <c r="C64" s="2" t="s">
        <v>39</v>
      </c>
      <c r="E64" s="3">
        <v>17545</v>
      </c>
      <c r="G64" s="3">
        <v>17545</v>
      </c>
      <c r="H64" s="3">
        <v>0</v>
      </c>
      <c r="I64" s="3">
        <v>0</v>
      </c>
      <c r="J64" s="3">
        <v>0</v>
      </c>
      <c r="K64" s="3">
        <v>0</v>
      </c>
      <c r="L64" s="10">
        <v>0</v>
      </c>
    </row>
    <row r="65" spans="1:12" outlineLevel="2" x14ac:dyDescent="0.25">
      <c r="A65" s="9" t="s">
        <v>104</v>
      </c>
      <c r="B65" s="46" t="s">
        <v>14</v>
      </c>
      <c r="C65" s="2" t="s">
        <v>15</v>
      </c>
      <c r="E65" s="3">
        <v>1885960.2899999998</v>
      </c>
      <c r="G65" s="3">
        <v>550905.52</v>
      </c>
      <c r="H65" s="3">
        <v>473053.16000000003</v>
      </c>
      <c r="I65" s="3">
        <v>419875.83999999997</v>
      </c>
      <c r="J65" s="3">
        <v>411434.69999999995</v>
      </c>
      <c r="K65" s="3">
        <v>10890</v>
      </c>
      <c r="L65" s="10">
        <v>19801.07</v>
      </c>
    </row>
    <row r="66" spans="1:12" outlineLevel="2" x14ac:dyDescent="0.25">
      <c r="A66" s="9" t="s">
        <v>103</v>
      </c>
      <c r="B66" s="46" t="s">
        <v>16</v>
      </c>
      <c r="C66" s="2" t="s">
        <v>17</v>
      </c>
      <c r="E66" s="3">
        <v>1421131.29</v>
      </c>
      <c r="G66" s="3">
        <v>682584.99999999988</v>
      </c>
      <c r="H66" s="3">
        <v>162215.57000000004</v>
      </c>
      <c r="I66" s="3">
        <v>169271.74</v>
      </c>
      <c r="J66" s="3">
        <v>134372.28</v>
      </c>
      <c r="K66" s="3">
        <v>129472.15000000002</v>
      </c>
      <c r="L66" s="10">
        <v>143214.55000000002</v>
      </c>
    </row>
    <row r="67" spans="1:12" outlineLevel="2" x14ac:dyDescent="0.25">
      <c r="A67" s="9" t="s">
        <v>103</v>
      </c>
      <c r="B67" s="46" t="s">
        <v>18</v>
      </c>
      <c r="C67" s="2" t="s">
        <v>19</v>
      </c>
      <c r="E67" s="3">
        <v>731440.38</v>
      </c>
      <c r="G67" s="3">
        <v>154464.57</v>
      </c>
      <c r="H67" s="3">
        <v>70278.58</v>
      </c>
      <c r="I67" s="3">
        <v>92371.809999999983</v>
      </c>
      <c r="J67" s="3">
        <v>96669.689999999988</v>
      </c>
      <c r="K67" s="3">
        <v>123429.93000000001</v>
      </c>
      <c r="L67" s="10">
        <v>194225.80000000002</v>
      </c>
    </row>
    <row r="68" spans="1:12" outlineLevel="2" x14ac:dyDescent="0.25">
      <c r="A68" s="9" t="s">
        <v>103</v>
      </c>
      <c r="B68" s="46" t="s">
        <v>42</v>
      </c>
      <c r="C68" s="2" t="s">
        <v>43</v>
      </c>
      <c r="E68" s="3">
        <v>57561.8</v>
      </c>
      <c r="G68" s="3">
        <v>0</v>
      </c>
      <c r="H68" s="3">
        <v>26571.599999999999</v>
      </c>
      <c r="I68" s="3">
        <v>22290.2</v>
      </c>
      <c r="J68" s="3">
        <v>0</v>
      </c>
      <c r="K68" s="3">
        <v>4350</v>
      </c>
      <c r="L68" s="10">
        <v>4350</v>
      </c>
    </row>
    <row r="69" spans="1:12" outlineLevel="2" x14ac:dyDescent="0.25">
      <c r="A69" s="9" t="s">
        <v>103</v>
      </c>
      <c r="B69" s="46" t="s">
        <v>20</v>
      </c>
      <c r="C69" s="2" t="s">
        <v>21</v>
      </c>
      <c r="E69" s="3">
        <v>173641.68</v>
      </c>
      <c r="G69" s="3">
        <v>1846.83</v>
      </c>
      <c r="H69" s="3">
        <v>2770.22</v>
      </c>
      <c r="I69" s="3">
        <v>36578.67</v>
      </c>
      <c r="J69" s="3">
        <v>46258.68</v>
      </c>
      <c r="K69" s="3">
        <v>49777.78</v>
      </c>
      <c r="L69" s="10">
        <v>36409.5</v>
      </c>
    </row>
    <row r="70" spans="1:12" ht="15.75" outlineLevel="2" thickBot="1" x14ac:dyDescent="0.3">
      <c r="A70" s="9" t="s">
        <v>103</v>
      </c>
      <c r="B70" s="46" t="s">
        <v>44</v>
      </c>
      <c r="C70" s="2" t="s">
        <v>45</v>
      </c>
      <c r="E70" s="3">
        <v>6097.1900000000005</v>
      </c>
      <c r="G70" s="3">
        <v>0</v>
      </c>
      <c r="H70" s="3">
        <v>0</v>
      </c>
      <c r="I70" s="3">
        <v>0</v>
      </c>
      <c r="J70" s="3">
        <v>1311.64</v>
      </c>
      <c r="K70" s="3">
        <v>4785.55</v>
      </c>
      <c r="L70" s="10">
        <v>0</v>
      </c>
    </row>
    <row r="71" spans="1:12" ht="19.5" outlineLevel="1" thickBot="1" x14ac:dyDescent="0.35">
      <c r="A71" s="19" t="s">
        <v>50</v>
      </c>
      <c r="B71" s="51"/>
      <c r="C71" s="22"/>
      <c r="D71" s="22"/>
      <c r="E71" s="23">
        <f>12245544.77-3630</f>
        <v>12241914.77</v>
      </c>
      <c r="F71" s="23"/>
      <c r="G71" s="23">
        <f>2705544.26-3630</f>
        <v>2701914.26</v>
      </c>
      <c r="H71" s="23">
        <v>2173319.4700000002</v>
      </c>
      <c r="I71" s="23">
        <v>1704225</v>
      </c>
      <c r="J71" s="23">
        <v>1702757.62</v>
      </c>
      <c r="K71" s="23">
        <v>1912677.03</v>
      </c>
      <c r="L71" s="24">
        <v>2047021.39</v>
      </c>
    </row>
    <row r="72" spans="1:12" ht="19.5" outlineLevel="2" thickBot="1" x14ac:dyDescent="0.35">
      <c r="A72" s="14"/>
      <c r="B72" s="50"/>
      <c r="C72" s="15"/>
      <c r="D72" s="15"/>
      <c r="E72" s="16"/>
      <c r="F72" s="16"/>
      <c r="G72" s="16"/>
      <c r="H72" s="16"/>
      <c r="I72" s="16"/>
      <c r="J72" s="16"/>
      <c r="K72" s="16"/>
      <c r="L72" s="17"/>
    </row>
    <row r="73" spans="1:12" ht="18.75" outlineLevel="1" x14ac:dyDescent="0.3">
      <c r="A73" s="8" t="s">
        <v>51</v>
      </c>
      <c r="B73" s="48"/>
      <c r="C73" s="27"/>
      <c r="D73" s="27"/>
      <c r="E73" s="28"/>
      <c r="F73" s="28"/>
      <c r="G73" s="28"/>
      <c r="H73" s="28"/>
      <c r="I73" s="28"/>
      <c r="J73" s="28"/>
      <c r="K73" s="28"/>
      <c r="L73" s="38"/>
    </row>
    <row r="74" spans="1:12" ht="16.5" customHeight="1" x14ac:dyDescent="0.25">
      <c r="A74" s="9" t="s">
        <v>103</v>
      </c>
      <c r="B74" s="46" t="s">
        <v>2</v>
      </c>
      <c r="C74" s="2" t="s">
        <v>3</v>
      </c>
      <c r="E74" s="3">
        <v>9452.5400000000009</v>
      </c>
      <c r="G74" s="3">
        <v>4455.5</v>
      </c>
      <c r="H74" s="3">
        <v>0</v>
      </c>
      <c r="I74" s="3">
        <v>0</v>
      </c>
      <c r="J74" s="3">
        <v>0</v>
      </c>
      <c r="K74" s="3">
        <v>2940.34</v>
      </c>
      <c r="L74" s="10">
        <v>2056.6999999999998</v>
      </c>
    </row>
    <row r="75" spans="1:12" outlineLevel="2" x14ac:dyDescent="0.25">
      <c r="A75" s="9" t="s">
        <v>101</v>
      </c>
      <c r="B75" s="46" t="s">
        <v>32</v>
      </c>
      <c r="C75" s="2" t="s">
        <v>33</v>
      </c>
      <c r="E75" s="3">
        <v>1794</v>
      </c>
      <c r="G75" s="3">
        <v>0</v>
      </c>
      <c r="H75" s="3">
        <v>0</v>
      </c>
      <c r="I75" s="3">
        <v>0</v>
      </c>
      <c r="J75" s="3">
        <v>0</v>
      </c>
      <c r="K75" s="3">
        <v>1794</v>
      </c>
      <c r="L75" s="10">
        <v>0</v>
      </c>
    </row>
    <row r="76" spans="1:12" outlineLevel="2" x14ac:dyDescent="0.25">
      <c r="A76" s="9" t="s">
        <v>99</v>
      </c>
      <c r="B76" s="46" t="s">
        <v>4</v>
      </c>
      <c r="C76" s="2" t="s">
        <v>5</v>
      </c>
      <c r="E76" s="3">
        <v>316331</v>
      </c>
      <c r="G76" s="3">
        <v>60806</v>
      </c>
      <c r="H76" s="3">
        <v>61731</v>
      </c>
      <c r="I76" s="3">
        <v>60383</v>
      </c>
      <c r="J76" s="3">
        <v>42072</v>
      </c>
      <c r="K76" s="3">
        <v>48645</v>
      </c>
      <c r="L76" s="10">
        <v>42694</v>
      </c>
    </row>
    <row r="77" spans="1:12" outlineLevel="2" x14ac:dyDescent="0.25">
      <c r="A77" s="9" t="s">
        <v>99</v>
      </c>
      <c r="B77" s="46" t="s">
        <v>6</v>
      </c>
      <c r="C77" s="2" t="s">
        <v>7</v>
      </c>
      <c r="E77" s="3">
        <v>1286146.52</v>
      </c>
      <c r="G77" s="3">
        <v>247501.75999999998</v>
      </c>
      <c r="H77" s="3">
        <v>348667.57999999996</v>
      </c>
      <c r="I77" s="3">
        <v>137202.22000000003</v>
      </c>
      <c r="J77" s="3">
        <v>164117.38999999998</v>
      </c>
      <c r="K77" s="3">
        <v>197565.69</v>
      </c>
      <c r="L77" s="10">
        <v>191091.88</v>
      </c>
    </row>
    <row r="78" spans="1:12" outlineLevel="2" x14ac:dyDescent="0.25">
      <c r="A78" s="9" t="s">
        <v>99</v>
      </c>
      <c r="B78" s="46" t="s">
        <v>8</v>
      </c>
      <c r="C78" s="2" t="s">
        <v>9</v>
      </c>
      <c r="E78" s="3">
        <v>1159983.7</v>
      </c>
      <c r="G78" s="3">
        <v>225717</v>
      </c>
      <c r="H78" s="3">
        <v>217266.02000000002</v>
      </c>
      <c r="I78" s="3">
        <v>157861.88</v>
      </c>
      <c r="J78" s="3">
        <v>201329.53</v>
      </c>
      <c r="K78" s="3">
        <v>194408.09</v>
      </c>
      <c r="L78" s="10">
        <v>163401.18</v>
      </c>
    </row>
    <row r="79" spans="1:12" outlineLevel="2" x14ac:dyDescent="0.25">
      <c r="A79" s="9" t="s">
        <v>101</v>
      </c>
      <c r="B79" s="46" t="s">
        <v>10</v>
      </c>
      <c r="C79" s="2" t="s">
        <v>11</v>
      </c>
      <c r="E79" s="3">
        <v>116039.10000000002</v>
      </c>
      <c r="G79" s="3">
        <v>0</v>
      </c>
      <c r="H79" s="3">
        <v>0</v>
      </c>
      <c r="I79" s="3">
        <v>0</v>
      </c>
      <c r="J79" s="3">
        <v>38337.64</v>
      </c>
      <c r="K79" s="3">
        <v>38337.64</v>
      </c>
      <c r="L79" s="10">
        <v>39363.82</v>
      </c>
    </row>
    <row r="80" spans="1:12" outlineLevel="2" x14ac:dyDescent="0.25">
      <c r="A80" s="9" t="s">
        <v>101</v>
      </c>
      <c r="B80" s="46" t="s">
        <v>12</v>
      </c>
      <c r="C80" s="2" t="s">
        <v>13</v>
      </c>
      <c r="E80" s="3">
        <v>2345944.8799999994</v>
      </c>
      <c r="G80" s="3">
        <v>486410.99</v>
      </c>
      <c r="H80" s="3">
        <v>405617.74999999994</v>
      </c>
      <c r="I80" s="3">
        <v>377651.03999999992</v>
      </c>
      <c r="J80" s="3">
        <v>357750.74</v>
      </c>
      <c r="K80" s="3">
        <v>356165.25</v>
      </c>
      <c r="L80" s="10">
        <v>362349.11</v>
      </c>
    </row>
    <row r="81" spans="1:12" outlineLevel="2" x14ac:dyDescent="0.25">
      <c r="A81" s="9" t="s">
        <v>101</v>
      </c>
      <c r="B81" s="46" t="s">
        <v>38</v>
      </c>
      <c r="C81" s="2" t="s">
        <v>39</v>
      </c>
      <c r="E81" s="3">
        <v>15982.89</v>
      </c>
      <c r="G81" s="3">
        <v>15982.89</v>
      </c>
      <c r="H81" s="3">
        <v>0</v>
      </c>
      <c r="I81" s="3">
        <v>0</v>
      </c>
      <c r="J81" s="3">
        <v>0</v>
      </c>
      <c r="K81" s="3">
        <v>0</v>
      </c>
      <c r="L81" s="10">
        <v>0</v>
      </c>
    </row>
    <row r="82" spans="1:12" outlineLevel="2" x14ac:dyDescent="0.25">
      <c r="A82" s="9" t="s">
        <v>101</v>
      </c>
      <c r="B82" s="46" t="s">
        <v>40</v>
      </c>
      <c r="C82" s="2" t="s">
        <v>41</v>
      </c>
      <c r="E82" s="3">
        <v>1250</v>
      </c>
      <c r="G82" s="3">
        <v>0</v>
      </c>
      <c r="H82" s="3">
        <v>0</v>
      </c>
      <c r="I82" s="3">
        <v>1250</v>
      </c>
      <c r="J82" s="3">
        <v>0</v>
      </c>
      <c r="K82" s="3">
        <v>0</v>
      </c>
      <c r="L82" s="10">
        <v>0</v>
      </c>
    </row>
    <row r="83" spans="1:12" outlineLevel="2" x14ac:dyDescent="0.25">
      <c r="A83" s="9" t="s">
        <v>101</v>
      </c>
      <c r="B83" s="46" t="s">
        <v>14</v>
      </c>
      <c r="C83" s="2" t="s">
        <v>15</v>
      </c>
      <c r="E83" s="3">
        <v>1610600.44</v>
      </c>
      <c r="G83" s="3">
        <v>387865.73999999993</v>
      </c>
      <c r="H83" s="3">
        <v>294498.89</v>
      </c>
      <c r="I83" s="3">
        <v>272585.89</v>
      </c>
      <c r="J83" s="3">
        <v>347510.80000000005</v>
      </c>
      <c r="K83" s="3">
        <v>305271.12</v>
      </c>
      <c r="L83" s="10">
        <v>2868</v>
      </c>
    </row>
    <row r="84" spans="1:12" outlineLevel="2" x14ac:dyDescent="0.25">
      <c r="A84" s="9" t="s">
        <v>103</v>
      </c>
      <c r="B84" s="46" t="s">
        <v>16</v>
      </c>
      <c r="C84" s="2" t="s">
        <v>17</v>
      </c>
      <c r="E84" s="3">
        <v>1447567.8499999999</v>
      </c>
      <c r="G84" s="3">
        <v>160190.29</v>
      </c>
      <c r="H84" s="3">
        <v>133505.35999999999</v>
      </c>
      <c r="I84" s="3">
        <v>159354.03</v>
      </c>
      <c r="J84" s="3">
        <v>143940.49</v>
      </c>
      <c r="K84" s="3">
        <v>123596.01999999999</v>
      </c>
      <c r="L84" s="10">
        <v>726981.6599999998</v>
      </c>
    </row>
    <row r="85" spans="1:12" outlineLevel="2" x14ac:dyDescent="0.25">
      <c r="A85" s="9" t="s">
        <v>103</v>
      </c>
      <c r="B85" s="46" t="s">
        <v>18</v>
      </c>
      <c r="C85" s="2" t="s">
        <v>19</v>
      </c>
      <c r="E85" s="3">
        <v>602847.65999999992</v>
      </c>
      <c r="G85" s="3">
        <v>81252.81</v>
      </c>
      <c r="H85" s="3">
        <v>40481.5</v>
      </c>
      <c r="I85" s="3">
        <v>24697.17</v>
      </c>
      <c r="J85" s="3">
        <v>29259.1</v>
      </c>
      <c r="K85" s="3">
        <v>409722.18</v>
      </c>
      <c r="L85" s="10">
        <v>17434.900000000001</v>
      </c>
    </row>
    <row r="86" spans="1:12" ht="15.75" outlineLevel="2" thickBot="1" x14ac:dyDescent="0.3">
      <c r="A86" s="9" t="s">
        <v>103</v>
      </c>
      <c r="B86" s="46" t="s">
        <v>20</v>
      </c>
      <c r="C86" s="2" t="s">
        <v>21</v>
      </c>
      <c r="E86" s="3">
        <v>154293.46</v>
      </c>
      <c r="G86" s="3">
        <v>1846.83</v>
      </c>
      <c r="H86" s="3">
        <v>923.42</v>
      </c>
      <c r="I86" s="3">
        <v>36578.660000000003</v>
      </c>
      <c r="J86" s="3">
        <v>37501.980000000003</v>
      </c>
      <c r="K86" s="3">
        <v>34649.19</v>
      </c>
      <c r="L86" s="10">
        <v>42793.38</v>
      </c>
    </row>
    <row r="87" spans="1:12" ht="19.5" outlineLevel="1" thickBot="1" x14ac:dyDescent="0.35">
      <c r="A87" s="32" t="s">
        <v>52</v>
      </c>
      <c r="B87" s="52"/>
      <c r="C87" s="33"/>
      <c r="D87" s="22"/>
      <c r="E87" s="23">
        <f>9118234.04-50000</f>
        <v>9068234.0399999991</v>
      </c>
      <c r="F87" s="23"/>
      <c r="G87" s="23">
        <v>1672029.81</v>
      </c>
      <c r="H87" s="23">
        <v>1502691.5200000003</v>
      </c>
      <c r="I87" s="23">
        <f>1277563.89-50000</f>
        <v>1227563.8899999999</v>
      </c>
      <c r="J87" s="23">
        <v>1361819.6699999997</v>
      </c>
      <c r="K87" s="23">
        <v>1713094.5199999998</v>
      </c>
      <c r="L87" s="24">
        <v>1591034.63</v>
      </c>
    </row>
    <row r="88" spans="1:12" ht="19.5" outlineLevel="2" thickBot="1" x14ac:dyDescent="0.35">
      <c r="A88" s="14"/>
      <c r="B88" s="50"/>
      <c r="C88" s="15"/>
      <c r="D88" s="15"/>
      <c r="E88" s="16"/>
      <c r="F88" s="16"/>
      <c r="G88" s="16"/>
      <c r="H88" s="16"/>
      <c r="I88" s="16"/>
      <c r="J88" s="16"/>
      <c r="K88" s="16"/>
      <c r="L88" s="17"/>
    </row>
    <row r="89" spans="1:12" ht="18.75" outlineLevel="1" x14ac:dyDescent="0.3">
      <c r="A89" s="8" t="s">
        <v>53</v>
      </c>
      <c r="B89" s="48"/>
      <c r="C89" s="27"/>
      <c r="D89" s="27"/>
      <c r="E89" s="28"/>
      <c r="F89" s="28"/>
      <c r="G89" s="28"/>
      <c r="H89" s="28"/>
      <c r="I89" s="28"/>
      <c r="J89" s="28"/>
      <c r="K89" s="28"/>
      <c r="L89" s="38"/>
    </row>
    <row r="90" spans="1:12" ht="16.5" customHeight="1" x14ac:dyDescent="0.25">
      <c r="A90" s="9" t="s">
        <v>103</v>
      </c>
      <c r="B90" s="46" t="s">
        <v>2</v>
      </c>
      <c r="C90" s="2" t="s">
        <v>3</v>
      </c>
      <c r="E90" s="3">
        <v>700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10">
        <v>700</v>
      </c>
    </row>
    <row r="91" spans="1:12" outlineLevel="2" x14ac:dyDescent="0.25">
      <c r="A91" s="9" t="s">
        <v>99</v>
      </c>
      <c r="B91" s="46" t="s">
        <v>4</v>
      </c>
      <c r="C91" s="2" t="s">
        <v>5</v>
      </c>
      <c r="E91" s="3">
        <v>56479.93</v>
      </c>
      <c r="G91" s="3">
        <v>0</v>
      </c>
      <c r="H91" s="3">
        <v>8153.9000000000015</v>
      </c>
      <c r="I91" s="3">
        <v>3600</v>
      </c>
      <c r="J91" s="3">
        <v>5071.63</v>
      </c>
      <c r="K91" s="3">
        <v>14422.400000000001</v>
      </c>
      <c r="L91" s="10">
        <v>25232</v>
      </c>
    </row>
    <row r="92" spans="1:12" outlineLevel="2" x14ac:dyDescent="0.25">
      <c r="A92" s="9" t="s">
        <v>99</v>
      </c>
      <c r="B92" s="46" t="s">
        <v>34</v>
      </c>
      <c r="C92" s="2" t="s">
        <v>35</v>
      </c>
      <c r="E92" s="3">
        <v>285836.12</v>
      </c>
      <c r="G92" s="3">
        <v>0</v>
      </c>
      <c r="H92" s="3">
        <v>26195.41</v>
      </c>
      <c r="I92" s="3">
        <v>29752.09</v>
      </c>
      <c r="J92" s="3">
        <v>20000</v>
      </c>
      <c r="K92" s="3">
        <v>58330.619999999995</v>
      </c>
      <c r="L92" s="10">
        <v>151558</v>
      </c>
    </row>
    <row r="93" spans="1:12" outlineLevel="2" x14ac:dyDescent="0.25">
      <c r="A93" s="9" t="s">
        <v>99</v>
      </c>
      <c r="B93" s="46" t="s">
        <v>8</v>
      </c>
      <c r="C93" s="2" t="s">
        <v>9</v>
      </c>
      <c r="E93" s="3">
        <v>183947.34000000003</v>
      </c>
      <c r="G93" s="3">
        <v>0</v>
      </c>
      <c r="H93" s="3">
        <v>19001.09</v>
      </c>
      <c r="I93" s="3">
        <v>16365.560000000001</v>
      </c>
      <c r="J93" s="3">
        <v>12000</v>
      </c>
      <c r="K93" s="3">
        <v>44352.44</v>
      </c>
      <c r="L93" s="10">
        <v>92228.25</v>
      </c>
    </row>
    <row r="94" spans="1:12" outlineLevel="2" x14ac:dyDescent="0.25">
      <c r="A94" s="59" t="s">
        <v>102</v>
      </c>
      <c r="B94" s="60" t="s">
        <v>24</v>
      </c>
      <c r="C94" s="61" t="s">
        <v>25</v>
      </c>
      <c r="D94" s="61"/>
      <c r="E94" s="40">
        <v>513274</v>
      </c>
      <c r="F94" s="40"/>
      <c r="G94" s="40">
        <v>0</v>
      </c>
      <c r="H94" s="40">
        <v>55800</v>
      </c>
      <c r="I94" s="40">
        <v>74400</v>
      </c>
      <c r="J94" s="40">
        <v>74400</v>
      </c>
      <c r="K94" s="3">
        <v>87810</v>
      </c>
      <c r="L94" s="10">
        <v>220864</v>
      </c>
    </row>
    <row r="95" spans="1:12" outlineLevel="2" x14ac:dyDescent="0.25">
      <c r="A95" s="59" t="s">
        <v>102</v>
      </c>
      <c r="B95" s="60" t="s">
        <v>54</v>
      </c>
      <c r="C95" s="61" t="s">
        <v>55</v>
      </c>
      <c r="D95" s="61"/>
      <c r="E95" s="40">
        <v>14456</v>
      </c>
      <c r="F95" s="40"/>
      <c r="G95" s="40">
        <v>0</v>
      </c>
      <c r="H95" s="40">
        <v>0</v>
      </c>
      <c r="I95" s="40">
        <v>0</v>
      </c>
      <c r="J95" s="40">
        <v>0</v>
      </c>
      <c r="K95" s="3">
        <v>0</v>
      </c>
      <c r="L95" s="10">
        <v>14456</v>
      </c>
    </row>
    <row r="96" spans="1:12" outlineLevel="2" x14ac:dyDescent="0.25">
      <c r="A96" s="9" t="s">
        <v>101</v>
      </c>
      <c r="B96" s="46" t="s">
        <v>10</v>
      </c>
      <c r="C96" s="2" t="s">
        <v>11</v>
      </c>
      <c r="E96" s="3">
        <v>55208.600000000006</v>
      </c>
      <c r="G96" s="3">
        <v>0</v>
      </c>
      <c r="H96" s="3">
        <v>0</v>
      </c>
      <c r="I96" s="3">
        <v>0</v>
      </c>
      <c r="J96" s="3">
        <v>15393.619999999999</v>
      </c>
      <c r="K96" s="3">
        <v>19915.390000000003</v>
      </c>
      <c r="L96" s="10">
        <v>19899.59</v>
      </c>
    </row>
    <row r="97" spans="1:12" outlineLevel="2" x14ac:dyDescent="0.25">
      <c r="A97" s="9" t="s">
        <v>101</v>
      </c>
      <c r="B97" s="46" t="s">
        <v>12</v>
      </c>
      <c r="C97" s="2" t="s">
        <v>13</v>
      </c>
      <c r="E97" s="3">
        <v>221659.87999999998</v>
      </c>
      <c r="G97" s="3">
        <v>0</v>
      </c>
      <c r="H97" s="3">
        <v>26526</v>
      </c>
      <c r="I97" s="3">
        <v>35585.800000000003</v>
      </c>
      <c r="J97" s="3">
        <v>36363</v>
      </c>
      <c r="K97" s="3">
        <v>38682.76</v>
      </c>
      <c r="L97" s="10">
        <v>84502.32</v>
      </c>
    </row>
    <row r="98" spans="1:12" outlineLevel="2" x14ac:dyDescent="0.25">
      <c r="A98" s="9" t="s">
        <v>101</v>
      </c>
      <c r="B98" s="46" t="s">
        <v>14</v>
      </c>
      <c r="C98" s="2" t="s">
        <v>15</v>
      </c>
      <c r="E98" s="3">
        <v>19856</v>
      </c>
      <c r="G98" s="3">
        <v>0</v>
      </c>
      <c r="H98" s="3">
        <v>16214</v>
      </c>
      <c r="I98" s="3">
        <v>0</v>
      </c>
      <c r="J98" s="3">
        <v>0</v>
      </c>
      <c r="K98" s="3">
        <v>0</v>
      </c>
      <c r="L98" s="10">
        <v>3642</v>
      </c>
    </row>
    <row r="99" spans="1:12" outlineLevel="2" x14ac:dyDescent="0.25">
      <c r="A99" s="9" t="s">
        <v>103</v>
      </c>
      <c r="B99" s="46" t="s">
        <v>16</v>
      </c>
      <c r="C99" s="2" t="s">
        <v>17</v>
      </c>
      <c r="E99" s="3">
        <v>15000</v>
      </c>
      <c r="G99" s="3">
        <v>0</v>
      </c>
      <c r="H99" s="3">
        <v>15000</v>
      </c>
      <c r="I99" s="3">
        <v>0</v>
      </c>
      <c r="J99" s="3">
        <v>0</v>
      </c>
      <c r="K99" s="3">
        <v>0</v>
      </c>
      <c r="L99" s="10">
        <v>0</v>
      </c>
    </row>
    <row r="100" spans="1:12" ht="15.75" outlineLevel="2" thickBot="1" x14ac:dyDescent="0.3">
      <c r="A100" s="9" t="s">
        <v>103</v>
      </c>
      <c r="B100" s="46" t="s">
        <v>20</v>
      </c>
      <c r="C100" s="2" t="s">
        <v>21</v>
      </c>
      <c r="E100" s="3">
        <v>43515.039999999994</v>
      </c>
      <c r="G100" s="3">
        <v>0</v>
      </c>
      <c r="H100" s="3">
        <v>0</v>
      </c>
      <c r="I100" s="3">
        <v>0</v>
      </c>
      <c r="J100" s="3">
        <v>0</v>
      </c>
      <c r="K100" s="3">
        <v>21670.83</v>
      </c>
      <c r="L100" s="10">
        <v>21844.209999999992</v>
      </c>
    </row>
    <row r="101" spans="1:12" ht="19.5" outlineLevel="1" thickBot="1" x14ac:dyDescent="0.35">
      <c r="A101" s="19" t="s">
        <v>56</v>
      </c>
      <c r="B101" s="49"/>
      <c r="C101" s="22"/>
      <c r="D101" s="22"/>
      <c r="E101" s="23">
        <v>1409932.91</v>
      </c>
      <c r="F101" s="23"/>
      <c r="G101" s="23">
        <v>0</v>
      </c>
      <c r="H101" s="23">
        <v>166890.4</v>
      </c>
      <c r="I101" s="23">
        <v>159703.45000000001</v>
      </c>
      <c r="J101" s="23">
        <v>163228.25</v>
      </c>
      <c r="K101" s="23">
        <v>285184.43999999994</v>
      </c>
      <c r="L101" s="24">
        <v>634926.37</v>
      </c>
    </row>
    <row r="102" spans="1:12" ht="19.5" outlineLevel="2" thickBot="1" x14ac:dyDescent="0.35">
      <c r="A102" s="14"/>
      <c r="B102" s="50"/>
      <c r="C102" s="15"/>
      <c r="D102" s="15"/>
      <c r="E102" s="16"/>
      <c r="F102" s="16"/>
      <c r="G102" s="16"/>
      <c r="H102" s="16"/>
      <c r="I102" s="16"/>
      <c r="J102" s="16"/>
      <c r="K102" s="16"/>
      <c r="L102" s="17"/>
    </row>
    <row r="103" spans="1:12" ht="18.75" outlineLevel="1" x14ac:dyDescent="0.3">
      <c r="A103" s="8" t="s">
        <v>57</v>
      </c>
      <c r="B103" s="48"/>
      <c r="C103" s="27"/>
      <c r="D103" s="27"/>
      <c r="E103" s="28"/>
      <c r="F103" s="28"/>
      <c r="G103" s="28"/>
      <c r="H103" s="28"/>
      <c r="I103" s="28"/>
      <c r="J103" s="28"/>
      <c r="K103" s="28"/>
      <c r="L103" s="38"/>
    </row>
    <row r="104" spans="1:12" ht="16.5" customHeight="1" x14ac:dyDescent="0.25">
      <c r="A104" s="9" t="s">
        <v>103</v>
      </c>
      <c r="B104" s="46" t="s">
        <v>30</v>
      </c>
      <c r="C104" s="2" t="s">
        <v>31</v>
      </c>
      <c r="E104" s="3">
        <v>9619.5</v>
      </c>
      <c r="G104" s="3">
        <v>0</v>
      </c>
      <c r="H104" s="3">
        <v>9619.5</v>
      </c>
      <c r="I104" s="3">
        <v>0</v>
      </c>
      <c r="J104" s="3">
        <v>0</v>
      </c>
      <c r="K104" s="3">
        <v>0</v>
      </c>
      <c r="L104" s="10">
        <v>0</v>
      </c>
    </row>
    <row r="105" spans="1:12" outlineLevel="2" x14ac:dyDescent="0.25">
      <c r="A105" s="9" t="s">
        <v>101</v>
      </c>
      <c r="B105" s="46" t="s">
        <v>58</v>
      </c>
      <c r="C105" s="2" t="s">
        <v>59</v>
      </c>
      <c r="E105" s="3">
        <v>2176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10">
        <v>2176</v>
      </c>
    </row>
    <row r="106" spans="1:12" outlineLevel="2" x14ac:dyDescent="0.25">
      <c r="A106" s="9" t="s">
        <v>103</v>
      </c>
      <c r="B106" s="46" t="s">
        <v>2</v>
      </c>
      <c r="C106" s="2" t="s">
        <v>3</v>
      </c>
      <c r="E106" s="3">
        <v>74470.200000000012</v>
      </c>
      <c r="G106" s="3">
        <v>26791.48</v>
      </c>
      <c r="H106" s="3">
        <v>6866.9800000000005</v>
      </c>
      <c r="I106" s="3">
        <v>11680.319999999998</v>
      </c>
      <c r="J106" s="3">
        <v>6459.6399999999994</v>
      </c>
      <c r="K106" s="3">
        <v>12948.95</v>
      </c>
      <c r="L106" s="10">
        <v>9722.83</v>
      </c>
    </row>
    <row r="107" spans="1:12" outlineLevel="2" x14ac:dyDescent="0.25">
      <c r="A107" s="9" t="s">
        <v>101</v>
      </c>
      <c r="B107" s="46" t="s">
        <v>32</v>
      </c>
      <c r="C107" s="2" t="s">
        <v>33</v>
      </c>
      <c r="E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10">
        <v>0</v>
      </c>
    </row>
    <row r="108" spans="1:12" outlineLevel="2" x14ac:dyDescent="0.25">
      <c r="A108" s="9" t="s">
        <v>99</v>
      </c>
      <c r="B108" s="46" t="s">
        <v>4</v>
      </c>
      <c r="C108" s="2" t="s">
        <v>5</v>
      </c>
      <c r="E108" s="3">
        <v>504645</v>
      </c>
      <c r="G108" s="3">
        <v>127615</v>
      </c>
      <c r="H108" s="3">
        <v>104383</v>
      </c>
      <c r="I108" s="3">
        <v>85548</v>
      </c>
      <c r="J108" s="3">
        <v>62446</v>
      </c>
      <c r="K108" s="3">
        <v>62343</v>
      </c>
      <c r="L108" s="10">
        <v>62310</v>
      </c>
    </row>
    <row r="109" spans="1:12" outlineLevel="2" x14ac:dyDescent="0.25">
      <c r="A109" s="9" t="s">
        <v>99</v>
      </c>
      <c r="B109" s="46" t="s">
        <v>34</v>
      </c>
      <c r="C109" s="2" t="s">
        <v>35</v>
      </c>
      <c r="E109" s="3">
        <v>2936070.59</v>
      </c>
      <c r="G109" s="3">
        <v>514600</v>
      </c>
      <c r="H109" s="3">
        <v>663600</v>
      </c>
      <c r="I109" s="3">
        <v>502014.31</v>
      </c>
      <c r="J109" s="3">
        <v>408084.31</v>
      </c>
      <c r="K109" s="3">
        <v>408721.97</v>
      </c>
      <c r="L109" s="10">
        <v>439050</v>
      </c>
    </row>
    <row r="110" spans="1:12" outlineLevel="2" x14ac:dyDescent="0.25">
      <c r="A110" s="9" t="s">
        <v>99</v>
      </c>
      <c r="B110" s="46" t="s">
        <v>8</v>
      </c>
      <c r="C110" s="2" t="s">
        <v>9</v>
      </c>
      <c r="E110" s="3">
        <v>1587020.16</v>
      </c>
      <c r="G110" s="3">
        <v>311327</v>
      </c>
      <c r="H110" s="3">
        <v>326199.73</v>
      </c>
      <c r="I110" s="3">
        <v>217353.28999999998</v>
      </c>
      <c r="J110" s="3">
        <v>230477.71000000002</v>
      </c>
      <c r="K110" s="3">
        <v>250470.88</v>
      </c>
      <c r="L110" s="10">
        <v>251191.55</v>
      </c>
    </row>
    <row r="111" spans="1:12" outlineLevel="2" x14ac:dyDescent="0.25">
      <c r="A111" s="9" t="s">
        <v>101</v>
      </c>
      <c r="B111" s="46" t="s">
        <v>36</v>
      </c>
      <c r="C111" s="2" t="s">
        <v>37</v>
      </c>
      <c r="E111" s="3">
        <v>88330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10">
        <v>88330</v>
      </c>
    </row>
    <row r="112" spans="1:12" outlineLevel="2" x14ac:dyDescent="0.25">
      <c r="A112" s="9" t="s">
        <v>101</v>
      </c>
      <c r="B112" s="46" t="s">
        <v>10</v>
      </c>
      <c r="C112" s="2" t="s">
        <v>11</v>
      </c>
      <c r="E112" s="3">
        <v>59668.930000000008</v>
      </c>
      <c r="G112" s="3">
        <v>0</v>
      </c>
      <c r="H112" s="3">
        <v>0</v>
      </c>
      <c r="I112" s="3">
        <v>0</v>
      </c>
      <c r="J112" s="3">
        <v>20624.45</v>
      </c>
      <c r="K112" s="3">
        <v>19522.14</v>
      </c>
      <c r="L112" s="10">
        <v>19522.340000000004</v>
      </c>
    </row>
    <row r="113" spans="1:12" outlineLevel="2" x14ac:dyDescent="0.25">
      <c r="A113" s="9" t="s">
        <v>101</v>
      </c>
      <c r="B113" s="46" t="s">
        <v>12</v>
      </c>
      <c r="C113" s="2" t="s">
        <v>13</v>
      </c>
      <c r="E113" s="3">
        <v>4752781.21</v>
      </c>
      <c r="G113" s="3">
        <v>851548.39999999991</v>
      </c>
      <c r="H113" s="3">
        <v>787279.56</v>
      </c>
      <c r="I113" s="3">
        <v>751039.76</v>
      </c>
      <c r="J113" s="3">
        <v>792758.42999999993</v>
      </c>
      <c r="K113" s="3">
        <v>831962.92999999993</v>
      </c>
      <c r="L113" s="10">
        <v>738192.13</v>
      </c>
    </row>
    <row r="114" spans="1:12" outlineLevel="2" x14ac:dyDescent="0.25">
      <c r="A114" s="9" t="s">
        <v>101</v>
      </c>
      <c r="B114" s="46" t="s">
        <v>48</v>
      </c>
      <c r="C114" s="2" t="s">
        <v>49</v>
      </c>
      <c r="E114" s="3">
        <v>2093169.38</v>
      </c>
      <c r="G114" s="3">
        <v>0</v>
      </c>
      <c r="H114" s="3">
        <v>0</v>
      </c>
      <c r="I114" s="3">
        <v>534738.24</v>
      </c>
      <c r="J114" s="3">
        <v>534738.24</v>
      </c>
      <c r="K114" s="3">
        <v>528197.69999999995</v>
      </c>
      <c r="L114" s="10">
        <v>495495.19999999995</v>
      </c>
    </row>
    <row r="115" spans="1:12" outlineLevel="2" x14ac:dyDescent="0.25">
      <c r="A115" s="9" t="s">
        <v>101</v>
      </c>
      <c r="B115" s="46" t="s">
        <v>38</v>
      </c>
      <c r="C115" s="2" t="s">
        <v>39</v>
      </c>
      <c r="E115" s="3">
        <v>8000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10">
        <v>8000</v>
      </c>
    </row>
    <row r="116" spans="1:12" outlineLevel="2" x14ac:dyDescent="0.25">
      <c r="A116" s="9" t="s">
        <v>101</v>
      </c>
      <c r="B116" s="46" t="s">
        <v>14</v>
      </c>
      <c r="C116" s="2" t="s">
        <v>15</v>
      </c>
      <c r="E116" s="3">
        <v>1288124.53</v>
      </c>
      <c r="G116" s="3">
        <v>584191.99</v>
      </c>
      <c r="H116" s="3">
        <v>540709.24</v>
      </c>
      <c r="I116" s="3">
        <v>11163</v>
      </c>
      <c r="J116" s="3">
        <v>6824</v>
      </c>
      <c r="K116" s="3">
        <v>21873</v>
      </c>
      <c r="L116" s="10">
        <v>123363.29999999999</v>
      </c>
    </row>
    <row r="117" spans="1:12" outlineLevel="2" x14ac:dyDescent="0.25">
      <c r="A117" s="9" t="s">
        <v>103</v>
      </c>
      <c r="B117" s="46" t="s">
        <v>16</v>
      </c>
      <c r="C117" s="2" t="s">
        <v>17</v>
      </c>
      <c r="E117" s="3">
        <v>3042211.0900000008</v>
      </c>
      <c r="G117" s="3">
        <v>712668.3</v>
      </c>
      <c r="H117" s="3">
        <v>106336</v>
      </c>
      <c r="I117" s="3">
        <v>97787</v>
      </c>
      <c r="J117" s="3">
        <v>180405.82</v>
      </c>
      <c r="K117" s="3">
        <v>1675103.71</v>
      </c>
      <c r="L117" s="10">
        <v>269910.25999999995</v>
      </c>
    </row>
    <row r="118" spans="1:12" outlineLevel="2" x14ac:dyDescent="0.25">
      <c r="A118" s="9" t="s">
        <v>103</v>
      </c>
      <c r="B118" s="46" t="s">
        <v>18</v>
      </c>
      <c r="C118" s="2" t="s">
        <v>19</v>
      </c>
      <c r="E118" s="3">
        <v>164860.94</v>
      </c>
      <c r="G118" s="3">
        <v>56800</v>
      </c>
      <c r="H118" s="3">
        <v>8712</v>
      </c>
      <c r="I118" s="3">
        <v>16544.7</v>
      </c>
      <c r="J118" s="3">
        <v>14075</v>
      </c>
      <c r="K118" s="3">
        <v>45506.979999999996</v>
      </c>
      <c r="L118" s="10">
        <v>23222.260000000002</v>
      </c>
    </row>
    <row r="119" spans="1:12" outlineLevel="2" x14ac:dyDescent="0.25">
      <c r="A119" s="9" t="s">
        <v>103</v>
      </c>
      <c r="B119" s="46" t="s">
        <v>42</v>
      </c>
      <c r="C119" s="2" t="s">
        <v>43</v>
      </c>
      <c r="E119" s="3">
        <v>27145.9</v>
      </c>
      <c r="G119" s="3">
        <v>0</v>
      </c>
      <c r="H119" s="3">
        <v>0</v>
      </c>
      <c r="I119" s="3">
        <v>11800</v>
      </c>
      <c r="J119" s="3">
        <v>11594.9</v>
      </c>
      <c r="K119" s="3">
        <v>3751</v>
      </c>
      <c r="L119" s="10">
        <v>0</v>
      </c>
    </row>
    <row r="120" spans="1:12" outlineLevel="2" x14ac:dyDescent="0.25">
      <c r="A120" s="9" t="s">
        <v>103</v>
      </c>
      <c r="B120" s="46" t="s">
        <v>20</v>
      </c>
      <c r="C120" s="2" t="s">
        <v>21</v>
      </c>
      <c r="E120" s="3">
        <v>151362.74000000002</v>
      </c>
      <c r="G120" s="3">
        <v>1846.83</v>
      </c>
      <c r="H120" s="3">
        <v>2770.2599999999998</v>
      </c>
      <c r="I120" s="3">
        <v>36578.67</v>
      </c>
      <c r="J120" s="3">
        <v>37304.68</v>
      </c>
      <c r="K120" s="3">
        <v>58415.26</v>
      </c>
      <c r="L120" s="10">
        <v>14447.039999999999</v>
      </c>
    </row>
    <row r="121" spans="1:12" ht="15.75" outlineLevel="2" thickBot="1" x14ac:dyDescent="0.3">
      <c r="A121" s="9" t="s">
        <v>103</v>
      </c>
      <c r="B121" s="46" t="s">
        <v>44</v>
      </c>
      <c r="C121" s="2" t="s">
        <v>45</v>
      </c>
      <c r="E121" s="3">
        <v>6171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10">
        <v>6171</v>
      </c>
    </row>
    <row r="122" spans="1:12" ht="19.5" outlineLevel="1" thickBot="1" x14ac:dyDescent="0.35">
      <c r="A122" s="19" t="s">
        <v>60</v>
      </c>
      <c r="B122" s="53"/>
      <c r="C122" s="33"/>
      <c r="D122" s="22"/>
      <c r="E122" s="23">
        <v>16795827.169999998</v>
      </c>
      <c r="F122" s="23"/>
      <c r="G122" s="23">
        <v>3187389</v>
      </c>
      <c r="H122" s="23">
        <v>2556476.27</v>
      </c>
      <c r="I122" s="23">
        <v>2276247.2899999991</v>
      </c>
      <c r="J122" s="23">
        <v>2305793.1799999997</v>
      </c>
      <c r="K122" s="23">
        <v>3918817.52</v>
      </c>
      <c r="L122" s="24">
        <v>2551103.9099999997</v>
      </c>
    </row>
    <row r="123" spans="1:12" ht="19.5" outlineLevel="2" thickBot="1" x14ac:dyDescent="0.35">
      <c r="A123" s="14"/>
      <c r="B123" s="50"/>
      <c r="C123" s="15"/>
      <c r="D123" s="15"/>
      <c r="E123" s="16"/>
      <c r="F123" s="16"/>
      <c r="G123" s="16"/>
      <c r="H123" s="16"/>
      <c r="I123" s="16"/>
      <c r="J123" s="16"/>
      <c r="K123" s="16"/>
      <c r="L123" s="17"/>
    </row>
    <row r="124" spans="1:12" ht="18.75" outlineLevel="1" x14ac:dyDescent="0.3">
      <c r="A124" s="8" t="s">
        <v>61</v>
      </c>
      <c r="B124" s="48"/>
      <c r="C124" s="27"/>
      <c r="D124" s="27"/>
      <c r="E124" s="28"/>
      <c r="F124" s="28"/>
      <c r="G124" s="28"/>
      <c r="H124" s="28"/>
      <c r="I124" s="28"/>
      <c r="J124" s="28"/>
      <c r="K124" s="28"/>
      <c r="L124" s="38"/>
    </row>
    <row r="125" spans="1:12" ht="16.5" customHeight="1" x14ac:dyDescent="0.25">
      <c r="A125" s="9" t="s">
        <v>103</v>
      </c>
      <c r="B125" s="46" t="s">
        <v>28</v>
      </c>
      <c r="C125" s="2" t="s">
        <v>29</v>
      </c>
      <c r="E125" s="3">
        <v>11858</v>
      </c>
      <c r="G125" s="3">
        <v>0</v>
      </c>
      <c r="H125" s="3">
        <v>0</v>
      </c>
      <c r="I125" s="3">
        <v>0</v>
      </c>
      <c r="J125" s="3">
        <v>0</v>
      </c>
      <c r="K125" s="3">
        <v>11858</v>
      </c>
      <c r="L125" s="10">
        <v>0</v>
      </c>
    </row>
    <row r="126" spans="1:12" outlineLevel="2" x14ac:dyDescent="0.25">
      <c r="A126" s="9" t="s">
        <v>103</v>
      </c>
      <c r="B126" s="46" t="s">
        <v>2</v>
      </c>
      <c r="C126" s="2" t="s">
        <v>3</v>
      </c>
      <c r="E126" s="3">
        <v>12421.229999999998</v>
      </c>
      <c r="G126" s="3">
        <v>0</v>
      </c>
      <c r="H126" s="3">
        <v>0</v>
      </c>
      <c r="I126" s="3">
        <v>990</v>
      </c>
      <c r="J126" s="3">
        <v>2988.7</v>
      </c>
      <c r="K126" s="3">
        <v>6529.5999999999995</v>
      </c>
      <c r="L126" s="10">
        <v>1912.9299999999998</v>
      </c>
    </row>
    <row r="127" spans="1:12" outlineLevel="2" x14ac:dyDescent="0.25">
      <c r="A127" s="9" t="s">
        <v>99</v>
      </c>
      <c r="B127" s="46" t="s">
        <v>4</v>
      </c>
      <c r="C127" s="2" t="s">
        <v>5</v>
      </c>
      <c r="E127" s="3">
        <v>135624.03</v>
      </c>
      <c r="G127" s="3">
        <v>229</v>
      </c>
      <c r="H127" s="3">
        <v>19397</v>
      </c>
      <c r="I127" s="3">
        <v>23255</v>
      </c>
      <c r="J127" s="3">
        <v>19759.030000000002</v>
      </c>
      <c r="K127" s="3">
        <v>34775</v>
      </c>
      <c r="L127" s="10">
        <v>38209</v>
      </c>
    </row>
    <row r="128" spans="1:12" outlineLevel="2" x14ac:dyDescent="0.25">
      <c r="A128" s="9" t="s">
        <v>99</v>
      </c>
      <c r="B128" s="46" t="s">
        <v>34</v>
      </c>
      <c r="C128" s="2" t="s">
        <v>35</v>
      </c>
      <c r="E128" s="3">
        <v>946198.58</v>
      </c>
      <c r="G128" s="3">
        <v>0</v>
      </c>
      <c r="H128" s="3">
        <v>117500</v>
      </c>
      <c r="I128" s="3">
        <v>178502</v>
      </c>
      <c r="J128" s="3">
        <v>186163.9</v>
      </c>
      <c r="K128" s="3">
        <v>231760.68</v>
      </c>
      <c r="L128" s="10">
        <v>232272</v>
      </c>
    </row>
    <row r="129" spans="1:12" outlineLevel="2" x14ac:dyDescent="0.25">
      <c r="A129" s="9" t="s">
        <v>99</v>
      </c>
      <c r="B129" s="46" t="s">
        <v>8</v>
      </c>
      <c r="C129" s="2" t="s">
        <v>9</v>
      </c>
      <c r="E129" s="3">
        <v>492119.87000000005</v>
      </c>
      <c r="G129" s="3">
        <v>0</v>
      </c>
      <c r="H129" s="3">
        <v>53826</v>
      </c>
      <c r="I129" s="3">
        <v>87489</v>
      </c>
      <c r="J129" s="3">
        <v>103565.49</v>
      </c>
      <c r="K129" s="3">
        <v>116801.56</v>
      </c>
      <c r="L129" s="10">
        <v>130437.82</v>
      </c>
    </row>
    <row r="130" spans="1:12" outlineLevel="2" x14ac:dyDescent="0.25">
      <c r="A130" s="9" t="s">
        <v>99</v>
      </c>
      <c r="B130" s="46" t="s">
        <v>62</v>
      </c>
      <c r="C130" s="2" t="s">
        <v>63</v>
      </c>
      <c r="E130" s="3">
        <v>50199.06</v>
      </c>
      <c r="G130" s="3">
        <v>915</v>
      </c>
      <c r="H130" s="3">
        <v>5060</v>
      </c>
      <c r="I130" s="3">
        <v>14188</v>
      </c>
      <c r="J130" s="3">
        <v>8076.3799999999992</v>
      </c>
      <c r="K130" s="3">
        <v>11764.96</v>
      </c>
      <c r="L130" s="10">
        <v>10194.720000000001</v>
      </c>
    </row>
    <row r="131" spans="1:12" outlineLevel="2" x14ac:dyDescent="0.25">
      <c r="A131" s="9" t="s">
        <v>101</v>
      </c>
      <c r="B131" s="46" t="s">
        <v>10</v>
      </c>
      <c r="C131" s="2" t="s">
        <v>11</v>
      </c>
      <c r="E131" s="3">
        <v>53214.30999999999</v>
      </c>
      <c r="G131" s="3">
        <v>0</v>
      </c>
      <c r="H131" s="3">
        <v>0</v>
      </c>
      <c r="I131" s="3">
        <v>0</v>
      </c>
      <c r="J131" s="3">
        <v>13868.540000000005</v>
      </c>
      <c r="K131" s="3">
        <v>19617.73</v>
      </c>
      <c r="L131" s="10">
        <v>19728.04</v>
      </c>
    </row>
    <row r="132" spans="1:12" outlineLevel="2" x14ac:dyDescent="0.25">
      <c r="A132" s="9" t="s">
        <v>101</v>
      </c>
      <c r="B132" s="46" t="s">
        <v>12</v>
      </c>
      <c r="C132" s="2" t="s">
        <v>13</v>
      </c>
      <c r="E132" s="3">
        <v>552412.07999999984</v>
      </c>
      <c r="G132" s="3">
        <v>0</v>
      </c>
      <c r="H132" s="3">
        <v>66332.36</v>
      </c>
      <c r="I132" s="3">
        <v>86686.640000000014</v>
      </c>
      <c r="J132" s="3">
        <v>115356.34999999999</v>
      </c>
      <c r="K132" s="3">
        <v>133661.65</v>
      </c>
      <c r="L132" s="10">
        <v>150375.07999999999</v>
      </c>
    </row>
    <row r="133" spans="1:12" outlineLevel="2" x14ac:dyDescent="0.25">
      <c r="A133" s="9" t="s">
        <v>101</v>
      </c>
      <c r="B133" s="46" t="s">
        <v>14</v>
      </c>
      <c r="C133" s="2" t="s">
        <v>15</v>
      </c>
      <c r="E133" s="3">
        <v>298527.5</v>
      </c>
      <c r="G133" s="3">
        <v>0</v>
      </c>
      <c r="H133" s="3">
        <v>276092</v>
      </c>
      <c r="I133" s="3">
        <v>2650</v>
      </c>
      <c r="J133" s="3">
        <v>1888</v>
      </c>
      <c r="K133" s="3">
        <v>11417.5</v>
      </c>
      <c r="L133" s="10">
        <v>6480</v>
      </c>
    </row>
    <row r="134" spans="1:12" outlineLevel="2" x14ac:dyDescent="0.25">
      <c r="A134" s="9" t="s">
        <v>103</v>
      </c>
      <c r="B134" s="46" t="s">
        <v>16</v>
      </c>
      <c r="C134" s="2" t="s">
        <v>17</v>
      </c>
      <c r="E134" s="3">
        <v>215989.18999999997</v>
      </c>
      <c r="G134" s="3">
        <v>0</v>
      </c>
      <c r="H134" s="3">
        <v>7009.09</v>
      </c>
      <c r="I134" s="3">
        <v>0</v>
      </c>
      <c r="J134" s="3">
        <v>13437.15</v>
      </c>
      <c r="K134" s="3">
        <v>8433.64</v>
      </c>
      <c r="L134" s="10">
        <v>187109.31</v>
      </c>
    </row>
    <row r="135" spans="1:12" outlineLevel="2" x14ac:dyDescent="0.25">
      <c r="A135" s="9" t="s">
        <v>103</v>
      </c>
      <c r="B135" s="46" t="s">
        <v>18</v>
      </c>
      <c r="C135" s="2" t="s">
        <v>19</v>
      </c>
      <c r="E135" s="3">
        <v>2539.06</v>
      </c>
      <c r="G135" s="3">
        <v>0</v>
      </c>
      <c r="H135" s="3">
        <v>0</v>
      </c>
      <c r="I135" s="3">
        <v>0</v>
      </c>
      <c r="J135" s="3">
        <v>2539.06</v>
      </c>
      <c r="K135" s="3">
        <v>0</v>
      </c>
      <c r="L135" s="10">
        <v>0</v>
      </c>
    </row>
    <row r="136" spans="1:12" outlineLevel="2" x14ac:dyDescent="0.25">
      <c r="A136" s="9" t="s">
        <v>103</v>
      </c>
      <c r="B136" s="46" t="s">
        <v>42</v>
      </c>
      <c r="C136" s="2" t="s">
        <v>43</v>
      </c>
      <c r="E136" s="3">
        <v>9699.36</v>
      </c>
      <c r="G136" s="3">
        <v>0</v>
      </c>
      <c r="H136" s="3">
        <v>0</v>
      </c>
      <c r="I136" s="3">
        <v>0</v>
      </c>
      <c r="J136" s="3">
        <v>9699.36</v>
      </c>
      <c r="K136" s="3">
        <v>0</v>
      </c>
      <c r="L136" s="10">
        <v>0</v>
      </c>
    </row>
    <row r="137" spans="1:12" ht="15.75" outlineLevel="2" thickBot="1" x14ac:dyDescent="0.3">
      <c r="A137" s="9" t="s">
        <v>103</v>
      </c>
      <c r="B137" s="46" t="s">
        <v>20</v>
      </c>
      <c r="C137" s="2" t="s">
        <v>21</v>
      </c>
      <c r="E137" s="3">
        <v>29613.019999999997</v>
      </c>
      <c r="G137" s="3">
        <v>0</v>
      </c>
      <c r="H137" s="3">
        <v>0</v>
      </c>
      <c r="I137" s="3">
        <v>0</v>
      </c>
      <c r="J137" s="3">
        <v>21591.18</v>
      </c>
      <c r="K137" s="3">
        <v>4188.18</v>
      </c>
      <c r="L137" s="10">
        <v>3833.66</v>
      </c>
    </row>
    <row r="138" spans="1:12" ht="19.5" outlineLevel="1" thickBot="1" x14ac:dyDescent="0.35">
      <c r="A138" s="19" t="s">
        <v>64</v>
      </c>
      <c r="B138" s="49"/>
      <c r="C138" s="22"/>
      <c r="D138" s="22"/>
      <c r="E138" s="23">
        <v>2810415.2900000005</v>
      </c>
      <c r="F138" s="23"/>
      <c r="G138" s="23">
        <v>1144</v>
      </c>
      <c r="H138" s="23">
        <v>545216.45000000007</v>
      </c>
      <c r="I138" s="23">
        <v>393760.64</v>
      </c>
      <c r="J138" s="23">
        <v>498933.14000000019</v>
      </c>
      <c r="K138" s="23">
        <v>590808.5</v>
      </c>
      <c r="L138" s="24">
        <v>780552.56</v>
      </c>
    </row>
    <row r="139" spans="1:12" ht="19.5" outlineLevel="2" thickBot="1" x14ac:dyDescent="0.35">
      <c r="A139" s="14"/>
      <c r="B139" s="50"/>
      <c r="C139" s="15"/>
      <c r="D139" s="15"/>
      <c r="E139" s="16"/>
      <c r="F139" s="16"/>
      <c r="G139" s="16"/>
      <c r="H139" s="16"/>
      <c r="I139" s="16"/>
      <c r="J139" s="16"/>
      <c r="K139" s="16"/>
      <c r="L139" s="17"/>
    </row>
    <row r="140" spans="1:12" ht="18.75" outlineLevel="1" x14ac:dyDescent="0.3">
      <c r="A140" s="8" t="s">
        <v>65</v>
      </c>
      <c r="B140" s="54"/>
      <c r="C140" s="27"/>
      <c r="D140" s="27"/>
      <c r="E140" s="28"/>
      <c r="F140" s="28"/>
      <c r="G140" s="28"/>
      <c r="H140" s="28"/>
      <c r="I140" s="28"/>
      <c r="J140" s="28"/>
      <c r="K140" s="28"/>
      <c r="L140" s="38"/>
    </row>
    <row r="141" spans="1:12" ht="16.5" customHeight="1" x14ac:dyDescent="0.25">
      <c r="A141" s="9" t="s">
        <v>101</v>
      </c>
      <c r="B141" s="46" t="s">
        <v>58</v>
      </c>
      <c r="C141" s="2" t="s">
        <v>59</v>
      </c>
      <c r="E141" s="3">
        <v>442</v>
      </c>
      <c r="G141" s="3">
        <v>0</v>
      </c>
      <c r="H141" s="3">
        <v>0</v>
      </c>
      <c r="I141" s="3">
        <v>0</v>
      </c>
      <c r="J141" s="3">
        <v>0</v>
      </c>
      <c r="K141" s="3">
        <v>442</v>
      </c>
      <c r="L141" s="10">
        <v>0</v>
      </c>
    </row>
    <row r="142" spans="1:12" outlineLevel="2" x14ac:dyDescent="0.25">
      <c r="A142" s="9" t="s">
        <v>103</v>
      </c>
      <c r="B142" s="46" t="s">
        <v>2</v>
      </c>
      <c r="C142" s="2" t="s">
        <v>3</v>
      </c>
      <c r="E142" s="3">
        <v>44549.7</v>
      </c>
      <c r="G142" s="3">
        <v>4649</v>
      </c>
      <c r="H142" s="3">
        <v>6080.7</v>
      </c>
      <c r="I142" s="3">
        <v>6132</v>
      </c>
      <c r="J142" s="3">
        <v>5778</v>
      </c>
      <c r="K142" s="3">
        <v>6096</v>
      </c>
      <c r="L142" s="10">
        <v>15814</v>
      </c>
    </row>
    <row r="143" spans="1:12" outlineLevel="2" x14ac:dyDescent="0.25">
      <c r="A143" s="9" t="s">
        <v>101</v>
      </c>
      <c r="B143" s="46" t="s">
        <v>32</v>
      </c>
      <c r="C143" s="2" t="s">
        <v>33</v>
      </c>
      <c r="E143" s="3">
        <v>4871</v>
      </c>
      <c r="G143" s="3">
        <v>0</v>
      </c>
      <c r="H143" s="3">
        <v>0</v>
      </c>
      <c r="I143" s="3">
        <v>0</v>
      </c>
      <c r="J143" s="3">
        <v>0</v>
      </c>
      <c r="K143" s="3">
        <v>4871</v>
      </c>
      <c r="L143" s="10">
        <v>0</v>
      </c>
    </row>
    <row r="144" spans="1:12" outlineLevel="2" x14ac:dyDescent="0.25">
      <c r="A144" s="9" t="s">
        <v>99</v>
      </c>
      <c r="B144" s="46" t="s">
        <v>4</v>
      </c>
      <c r="C144" s="2" t="s">
        <v>5</v>
      </c>
      <c r="E144" s="3">
        <v>386601</v>
      </c>
      <c r="G144" s="3">
        <v>80638</v>
      </c>
      <c r="H144" s="3">
        <v>70289</v>
      </c>
      <c r="I144" s="3">
        <v>61875</v>
      </c>
      <c r="J144" s="3">
        <v>52350</v>
      </c>
      <c r="K144" s="3">
        <v>61510</v>
      </c>
      <c r="L144" s="10">
        <v>59939</v>
      </c>
    </row>
    <row r="145" spans="1:12" outlineLevel="2" x14ac:dyDescent="0.25">
      <c r="A145" s="9" t="s">
        <v>99</v>
      </c>
      <c r="B145" s="46" t="s">
        <v>6</v>
      </c>
      <c r="C145" s="2" t="s">
        <v>7</v>
      </c>
      <c r="E145" s="3">
        <v>731477.16999999993</v>
      </c>
      <c r="G145" s="3">
        <v>130671.46</v>
      </c>
      <c r="H145" s="3">
        <v>190836.36</v>
      </c>
      <c r="I145" s="3">
        <v>79421.34</v>
      </c>
      <c r="J145" s="3">
        <v>95110.55</v>
      </c>
      <c r="K145" s="3">
        <v>112346.92000000001</v>
      </c>
      <c r="L145" s="10">
        <v>123090.54</v>
      </c>
    </row>
    <row r="146" spans="1:12" outlineLevel="2" x14ac:dyDescent="0.25">
      <c r="A146" s="9" t="s">
        <v>99</v>
      </c>
      <c r="B146" s="46" t="s">
        <v>8</v>
      </c>
      <c r="C146" s="2" t="s">
        <v>9</v>
      </c>
      <c r="E146" s="3">
        <v>1294316.1500000001</v>
      </c>
      <c r="G146" s="3">
        <v>253253</v>
      </c>
      <c r="H146" s="3">
        <v>255424.45</v>
      </c>
      <c r="I146" s="3">
        <v>172636.45999999996</v>
      </c>
      <c r="J146" s="3">
        <v>206755.22999999998</v>
      </c>
      <c r="K146" s="3">
        <v>199430.18</v>
      </c>
      <c r="L146" s="10">
        <v>206816.83000000002</v>
      </c>
    </row>
    <row r="147" spans="1:12" outlineLevel="2" x14ac:dyDescent="0.25">
      <c r="A147" s="9" t="s">
        <v>101</v>
      </c>
      <c r="B147" s="46" t="s">
        <v>10</v>
      </c>
      <c r="C147" s="2" t="s">
        <v>11</v>
      </c>
      <c r="E147" s="3">
        <v>206703.9</v>
      </c>
      <c r="G147" s="3">
        <v>0</v>
      </c>
      <c r="H147" s="3">
        <v>0</v>
      </c>
      <c r="I147" s="3">
        <v>0</v>
      </c>
      <c r="J147" s="3">
        <v>71087.499999999985</v>
      </c>
      <c r="K147" s="3">
        <v>70095.299999999988</v>
      </c>
      <c r="L147" s="10">
        <v>65521.099999999991</v>
      </c>
    </row>
    <row r="148" spans="1:12" outlineLevel="2" x14ac:dyDescent="0.25">
      <c r="A148" s="9" t="s">
        <v>101</v>
      </c>
      <c r="B148" s="46" t="s">
        <v>12</v>
      </c>
      <c r="C148" s="2" t="s">
        <v>13</v>
      </c>
      <c r="E148" s="3">
        <v>2871794.4800000004</v>
      </c>
      <c r="G148" s="3">
        <v>490606.13</v>
      </c>
      <c r="H148" s="3">
        <v>468818.28</v>
      </c>
      <c r="I148" s="3">
        <v>478015.43</v>
      </c>
      <c r="J148" s="3">
        <v>477063.03</v>
      </c>
      <c r="K148" s="3">
        <v>508944.66000000003</v>
      </c>
      <c r="L148" s="10">
        <v>448346.95</v>
      </c>
    </row>
    <row r="149" spans="1:12" outlineLevel="2" x14ac:dyDescent="0.25">
      <c r="A149" s="9" t="s">
        <v>101</v>
      </c>
      <c r="B149" s="46" t="s">
        <v>38</v>
      </c>
      <c r="C149" s="2" t="s">
        <v>39</v>
      </c>
      <c r="E149" s="3">
        <v>6000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10">
        <v>6000</v>
      </c>
    </row>
    <row r="150" spans="1:12" outlineLevel="2" x14ac:dyDescent="0.25">
      <c r="A150" s="9" t="s">
        <v>101</v>
      </c>
      <c r="B150" s="46" t="s">
        <v>14</v>
      </c>
      <c r="C150" s="2" t="s">
        <v>15</v>
      </c>
      <c r="E150" s="3">
        <v>2221095.9200000004</v>
      </c>
      <c r="G150" s="3">
        <v>453671.22</v>
      </c>
      <c r="H150" s="3">
        <v>416890.56000000006</v>
      </c>
      <c r="I150" s="3">
        <v>362856.66</v>
      </c>
      <c r="J150" s="3">
        <v>338987.19999999995</v>
      </c>
      <c r="K150" s="3">
        <v>319847.85000000003</v>
      </c>
      <c r="L150" s="10">
        <v>328842.43</v>
      </c>
    </row>
    <row r="151" spans="1:12" outlineLevel="2" x14ac:dyDescent="0.25">
      <c r="A151" s="9" t="s">
        <v>103</v>
      </c>
      <c r="B151" s="46" t="s">
        <v>16</v>
      </c>
      <c r="C151" s="2" t="s">
        <v>17</v>
      </c>
      <c r="E151" s="3">
        <v>449170.1</v>
      </c>
      <c r="G151" s="3">
        <v>15627.15</v>
      </c>
      <c r="H151" s="3">
        <v>10061.699999999999</v>
      </c>
      <c r="I151" s="3">
        <v>9969</v>
      </c>
      <c r="J151" s="3">
        <v>10663.5</v>
      </c>
      <c r="K151" s="3">
        <v>40220.399999999994</v>
      </c>
      <c r="L151" s="10">
        <v>362628.35000000003</v>
      </c>
    </row>
    <row r="152" spans="1:12" outlineLevel="2" x14ac:dyDescent="0.25">
      <c r="A152" s="9" t="s">
        <v>103</v>
      </c>
      <c r="B152" s="46" t="s">
        <v>18</v>
      </c>
      <c r="C152" s="2" t="s">
        <v>19</v>
      </c>
      <c r="E152" s="3">
        <v>164865.31000000003</v>
      </c>
      <c r="G152" s="3">
        <v>57398.380000000005</v>
      </c>
      <c r="H152" s="3">
        <v>13460.9</v>
      </c>
      <c r="I152" s="3">
        <v>12242.4</v>
      </c>
      <c r="J152" s="3">
        <v>38055.14</v>
      </c>
      <c r="K152" s="3">
        <v>13710.2</v>
      </c>
      <c r="L152" s="10">
        <v>29998.29</v>
      </c>
    </row>
    <row r="153" spans="1:12" outlineLevel="2" x14ac:dyDescent="0.25">
      <c r="A153" s="9" t="s">
        <v>103</v>
      </c>
      <c r="B153" s="46" t="s">
        <v>42</v>
      </c>
      <c r="C153" s="2" t="s">
        <v>43</v>
      </c>
      <c r="E153" s="3">
        <v>18343</v>
      </c>
      <c r="G153" s="3">
        <v>0</v>
      </c>
      <c r="H153" s="3">
        <v>0</v>
      </c>
      <c r="I153" s="3">
        <v>0</v>
      </c>
      <c r="J153" s="3">
        <v>0</v>
      </c>
      <c r="K153" s="3">
        <v>3824</v>
      </c>
      <c r="L153" s="10">
        <v>14519</v>
      </c>
    </row>
    <row r="154" spans="1:12" ht="15.75" outlineLevel="2" thickBot="1" x14ac:dyDescent="0.3">
      <c r="A154" s="9" t="s">
        <v>103</v>
      </c>
      <c r="B154" s="46" t="s">
        <v>20</v>
      </c>
      <c r="C154" s="2" t="s">
        <v>21</v>
      </c>
      <c r="E154" s="3">
        <v>153834.72999999998</v>
      </c>
      <c r="G154" s="3">
        <v>1846.52</v>
      </c>
      <c r="H154" s="3">
        <v>2770.2599999999998</v>
      </c>
      <c r="I154" s="3">
        <v>36578.670000000006</v>
      </c>
      <c r="J154" s="3">
        <v>38248.480000000003</v>
      </c>
      <c r="K154" s="3">
        <v>36921.21</v>
      </c>
      <c r="L154" s="10">
        <v>37469.590000000004</v>
      </c>
    </row>
    <row r="155" spans="1:12" ht="19.5" outlineLevel="1" thickBot="1" x14ac:dyDescent="0.35">
      <c r="A155" s="19" t="s">
        <v>66</v>
      </c>
      <c r="B155" s="49"/>
      <c r="C155" s="22"/>
      <c r="D155" s="22"/>
      <c r="E155" s="23">
        <v>8554064.4600000009</v>
      </c>
      <c r="F155" s="23"/>
      <c r="G155" s="23">
        <v>1488360.8600000003</v>
      </c>
      <c r="H155" s="23">
        <v>1434632.2100000002</v>
      </c>
      <c r="I155" s="23">
        <v>1219726.9600000002</v>
      </c>
      <c r="J155" s="23">
        <v>1334098.6299999999</v>
      </c>
      <c r="K155" s="23">
        <v>1378259.72</v>
      </c>
      <c r="L155" s="24">
        <v>1698986.0800000003</v>
      </c>
    </row>
    <row r="156" spans="1:12" ht="19.5" outlineLevel="2" thickBot="1" x14ac:dyDescent="0.35">
      <c r="A156" s="14"/>
      <c r="B156" s="50"/>
      <c r="C156" s="15"/>
      <c r="D156" s="15"/>
      <c r="E156" s="16"/>
      <c r="F156" s="16"/>
      <c r="G156" s="16"/>
      <c r="H156" s="16"/>
      <c r="I156" s="16"/>
      <c r="J156" s="16"/>
      <c r="K156" s="16"/>
      <c r="L156" s="17"/>
    </row>
    <row r="157" spans="1:12" ht="18.75" outlineLevel="1" x14ac:dyDescent="0.3">
      <c r="A157" s="8" t="s">
        <v>67</v>
      </c>
      <c r="B157" s="48"/>
      <c r="C157" s="27"/>
      <c r="D157" s="27"/>
      <c r="E157" s="28"/>
      <c r="F157" s="28"/>
      <c r="G157" s="28"/>
      <c r="H157" s="28"/>
      <c r="I157" s="28"/>
      <c r="J157" s="28"/>
      <c r="K157" s="28"/>
      <c r="L157" s="38"/>
    </row>
    <row r="158" spans="1:12" ht="16.5" customHeight="1" x14ac:dyDescent="0.25">
      <c r="A158" s="9" t="s">
        <v>103</v>
      </c>
      <c r="B158" s="46" t="s">
        <v>30</v>
      </c>
      <c r="C158" s="2" t="s">
        <v>31</v>
      </c>
      <c r="E158" s="3">
        <v>22452.76</v>
      </c>
      <c r="G158" s="3">
        <v>0</v>
      </c>
      <c r="H158" s="3">
        <v>0</v>
      </c>
      <c r="I158" s="3">
        <v>22452.76</v>
      </c>
      <c r="J158" s="3">
        <v>0</v>
      </c>
      <c r="K158" s="3">
        <v>0</v>
      </c>
      <c r="L158" s="10">
        <v>0</v>
      </c>
    </row>
    <row r="159" spans="1:12" outlineLevel="2" x14ac:dyDescent="0.25">
      <c r="A159" s="9" t="s">
        <v>103</v>
      </c>
      <c r="B159" s="46" t="s">
        <v>2</v>
      </c>
      <c r="C159" s="2" t="s">
        <v>3</v>
      </c>
      <c r="E159" s="3">
        <v>66739.63</v>
      </c>
      <c r="G159" s="3">
        <v>4391.37</v>
      </c>
      <c r="H159" s="3">
        <v>25961.260000000002</v>
      </c>
      <c r="I159" s="3">
        <v>6293.2099999999991</v>
      </c>
      <c r="J159" s="3">
        <v>6666.43</v>
      </c>
      <c r="K159" s="3">
        <v>9781.2599999999984</v>
      </c>
      <c r="L159" s="10">
        <v>13646.1</v>
      </c>
    </row>
    <row r="160" spans="1:12" outlineLevel="2" x14ac:dyDescent="0.25">
      <c r="A160" s="9" t="s">
        <v>99</v>
      </c>
      <c r="B160" s="46" t="s">
        <v>4</v>
      </c>
      <c r="C160" s="2" t="s">
        <v>5</v>
      </c>
      <c r="E160" s="3">
        <v>647734</v>
      </c>
      <c r="G160" s="3">
        <v>134184</v>
      </c>
      <c r="H160" s="3">
        <v>114009</v>
      </c>
      <c r="I160" s="3">
        <v>111912</v>
      </c>
      <c r="J160" s="3">
        <v>93981</v>
      </c>
      <c r="K160" s="3">
        <v>101098</v>
      </c>
      <c r="L160" s="10">
        <v>92550</v>
      </c>
    </row>
    <row r="161" spans="1:12" outlineLevel="2" x14ac:dyDescent="0.25">
      <c r="A161" s="9" t="s">
        <v>99</v>
      </c>
      <c r="B161" s="46" t="s">
        <v>34</v>
      </c>
      <c r="C161" s="2" t="s">
        <v>35</v>
      </c>
      <c r="E161" s="3">
        <v>2904693.6399999997</v>
      </c>
      <c r="G161" s="3">
        <v>544393.85</v>
      </c>
      <c r="H161" s="3">
        <v>465814.44999999995</v>
      </c>
      <c r="I161" s="3">
        <v>475273.81</v>
      </c>
      <c r="J161" s="3">
        <v>493695.80000000005</v>
      </c>
      <c r="K161" s="3">
        <v>455116.55</v>
      </c>
      <c r="L161" s="10">
        <v>470399.18000000005</v>
      </c>
    </row>
    <row r="162" spans="1:12" outlineLevel="2" x14ac:dyDescent="0.25">
      <c r="A162" s="9" t="s">
        <v>99</v>
      </c>
      <c r="B162" s="46" t="s">
        <v>8</v>
      </c>
      <c r="C162" s="2" t="s">
        <v>9</v>
      </c>
      <c r="E162" s="3">
        <v>2267140.52</v>
      </c>
      <c r="G162" s="3">
        <v>469782</v>
      </c>
      <c r="H162" s="3">
        <v>477085.8</v>
      </c>
      <c r="I162" s="3">
        <v>301798.05</v>
      </c>
      <c r="J162" s="3">
        <v>324123.96000000002</v>
      </c>
      <c r="K162" s="3">
        <v>343227.38</v>
      </c>
      <c r="L162" s="10">
        <v>351123.32999999996</v>
      </c>
    </row>
    <row r="163" spans="1:12" outlineLevel="2" x14ac:dyDescent="0.25">
      <c r="A163" s="9" t="s">
        <v>101</v>
      </c>
      <c r="B163" s="46" t="s">
        <v>10</v>
      </c>
      <c r="C163" s="2" t="s">
        <v>11</v>
      </c>
      <c r="E163" s="3">
        <v>54129.55000000001</v>
      </c>
      <c r="G163" s="3">
        <v>0</v>
      </c>
      <c r="H163" s="3">
        <v>0</v>
      </c>
      <c r="I163" s="3">
        <v>0</v>
      </c>
      <c r="J163" s="3">
        <v>21702.560000000005</v>
      </c>
      <c r="K163" s="3">
        <v>21835.66</v>
      </c>
      <c r="L163" s="10">
        <v>10591.33</v>
      </c>
    </row>
    <row r="164" spans="1:12" outlineLevel="2" x14ac:dyDescent="0.25">
      <c r="A164" s="9" t="s">
        <v>101</v>
      </c>
      <c r="B164" s="46" t="s">
        <v>12</v>
      </c>
      <c r="C164" s="2" t="s">
        <v>13</v>
      </c>
      <c r="E164" s="3">
        <v>2004848.9400000002</v>
      </c>
      <c r="G164" s="3">
        <v>397835</v>
      </c>
      <c r="H164" s="3">
        <v>347731.25000000006</v>
      </c>
      <c r="I164" s="3">
        <v>326223.68000000005</v>
      </c>
      <c r="J164" s="3">
        <v>315970.2</v>
      </c>
      <c r="K164" s="3">
        <v>328218.15000000008</v>
      </c>
      <c r="L164" s="10">
        <v>288870.65999999997</v>
      </c>
    </row>
    <row r="165" spans="1:12" outlineLevel="2" x14ac:dyDescent="0.25">
      <c r="A165" s="9" t="s">
        <v>101</v>
      </c>
      <c r="B165" s="46" t="s">
        <v>48</v>
      </c>
      <c r="C165" s="2" t="s">
        <v>49</v>
      </c>
      <c r="E165" s="3">
        <v>2085850.8400000003</v>
      </c>
      <c r="G165" s="3">
        <v>0</v>
      </c>
      <c r="H165" s="3">
        <v>0</v>
      </c>
      <c r="I165" s="3">
        <v>570837.66999999993</v>
      </c>
      <c r="J165" s="3">
        <v>533330.49</v>
      </c>
      <c r="K165" s="3">
        <v>504540.96</v>
      </c>
      <c r="L165" s="10">
        <v>477141.72000000003</v>
      </c>
    </row>
    <row r="166" spans="1:12" outlineLevel="2" x14ac:dyDescent="0.25">
      <c r="A166" s="9" t="s">
        <v>101</v>
      </c>
      <c r="B166" s="46" t="s">
        <v>38</v>
      </c>
      <c r="C166" s="2" t="s">
        <v>39</v>
      </c>
      <c r="E166" s="3">
        <v>18341.18</v>
      </c>
      <c r="G166" s="3">
        <v>18341.18</v>
      </c>
      <c r="H166" s="3">
        <v>0</v>
      </c>
      <c r="I166" s="3">
        <v>0</v>
      </c>
      <c r="J166" s="3">
        <v>0</v>
      </c>
      <c r="K166" s="3">
        <v>0</v>
      </c>
      <c r="L166" s="10">
        <v>0</v>
      </c>
    </row>
    <row r="167" spans="1:12" outlineLevel="2" x14ac:dyDescent="0.25">
      <c r="A167" s="9" t="s">
        <v>101</v>
      </c>
      <c r="B167" s="46" t="s">
        <v>40</v>
      </c>
      <c r="C167" s="2" t="s">
        <v>41</v>
      </c>
      <c r="E167" s="3">
        <v>800</v>
      </c>
      <c r="G167" s="3">
        <v>0</v>
      </c>
      <c r="H167" s="3">
        <v>0</v>
      </c>
      <c r="I167" s="3">
        <v>0</v>
      </c>
      <c r="J167" s="3">
        <v>0</v>
      </c>
      <c r="K167" s="3">
        <v>800</v>
      </c>
      <c r="L167" s="10">
        <v>0</v>
      </c>
    </row>
    <row r="168" spans="1:12" outlineLevel="2" x14ac:dyDescent="0.25">
      <c r="A168" s="9" t="s">
        <v>101</v>
      </c>
      <c r="B168" s="46" t="s">
        <v>14</v>
      </c>
      <c r="C168" s="2" t="s">
        <v>15</v>
      </c>
      <c r="E168" s="3">
        <v>1062332.6199999999</v>
      </c>
      <c r="G168" s="3">
        <v>402211.5</v>
      </c>
      <c r="H168" s="3">
        <v>591612.36</v>
      </c>
      <c r="I168" s="3">
        <v>8912</v>
      </c>
      <c r="J168" s="3">
        <v>10775</v>
      </c>
      <c r="K168" s="3">
        <v>10629.5</v>
      </c>
      <c r="L168" s="10">
        <v>38192.26</v>
      </c>
    </row>
    <row r="169" spans="1:12" outlineLevel="2" x14ac:dyDescent="0.25">
      <c r="A169" s="9" t="s">
        <v>103</v>
      </c>
      <c r="B169" s="46" t="s">
        <v>16</v>
      </c>
      <c r="C169" s="2" t="s">
        <v>17</v>
      </c>
      <c r="E169" s="3">
        <v>1226366.58</v>
      </c>
      <c r="G169" s="3">
        <v>286668.78000000003</v>
      </c>
      <c r="H169" s="3">
        <v>223474.5</v>
      </c>
      <c r="I169" s="3">
        <v>102577.75</v>
      </c>
      <c r="J169" s="3">
        <v>187998.81000000003</v>
      </c>
      <c r="K169" s="3">
        <v>160640</v>
      </c>
      <c r="L169" s="10">
        <v>265006.74</v>
      </c>
    </row>
    <row r="170" spans="1:12" outlineLevel="2" x14ac:dyDescent="0.25">
      <c r="A170" s="9" t="s">
        <v>103</v>
      </c>
      <c r="B170" s="46" t="s">
        <v>18</v>
      </c>
      <c r="C170" s="2" t="s">
        <v>19</v>
      </c>
      <c r="E170" s="3">
        <v>1217767.96</v>
      </c>
      <c r="G170" s="3">
        <v>236829.49</v>
      </c>
      <c r="H170" s="3">
        <v>131634.98000000001</v>
      </c>
      <c r="I170" s="3">
        <v>162462.12</v>
      </c>
      <c r="J170" s="3">
        <v>173119.59</v>
      </c>
      <c r="K170" s="3">
        <v>210270.22999999998</v>
      </c>
      <c r="L170" s="10">
        <v>303451.55</v>
      </c>
    </row>
    <row r="171" spans="1:12" outlineLevel="2" x14ac:dyDescent="0.25">
      <c r="A171" s="9" t="s">
        <v>103</v>
      </c>
      <c r="B171" s="46" t="s">
        <v>42</v>
      </c>
      <c r="C171" s="2" t="s">
        <v>43</v>
      </c>
      <c r="E171" s="3">
        <v>449503.88000000006</v>
      </c>
      <c r="G171" s="3">
        <v>0</v>
      </c>
      <c r="H171" s="3">
        <v>115155.20999999999</v>
      </c>
      <c r="I171" s="3">
        <v>52551.27</v>
      </c>
      <c r="J171" s="3">
        <v>230108.12</v>
      </c>
      <c r="K171" s="3">
        <v>25211.559999999998</v>
      </c>
      <c r="L171" s="10">
        <v>26477.72</v>
      </c>
    </row>
    <row r="172" spans="1:12" ht="15.75" outlineLevel="2" thickBot="1" x14ac:dyDescent="0.3">
      <c r="A172" s="9" t="s">
        <v>103</v>
      </c>
      <c r="B172" s="46" t="s">
        <v>20</v>
      </c>
      <c r="C172" s="2" t="s">
        <v>21</v>
      </c>
      <c r="E172" s="3">
        <v>215211.11000000004</v>
      </c>
      <c r="G172" s="3">
        <v>5992.6399999999994</v>
      </c>
      <c r="H172" s="3">
        <v>43591.839999999997</v>
      </c>
      <c r="I172" s="3">
        <v>38425.57</v>
      </c>
      <c r="J172" s="3">
        <v>44072.160000000003</v>
      </c>
      <c r="K172" s="3">
        <v>50447.28</v>
      </c>
      <c r="L172" s="10">
        <v>32681.62</v>
      </c>
    </row>
    <row r="173" spans="1:12" ht="19.5" outlineLevel="1" thickBot="1" x14ac:dyDescent="0.35">
      <c r="A173" s="19" t="s">
        <v>68</v>
      </c>
      <c r="B173" s="49"/>
      <c r="C173" s="22"/>
      <c r="D173" s="22"/>
      <c r="E173" s="23">
        <f>14358799.29-101380+4823</f>
        <v>14262242.289999999</v>
      </c>
      <c r="F173" s="23"/>
      <c r="G173" s="23">
        <v>2500629.81</v>
      </c>
      <c r="H173" s="23">
        <f>2549576.73+4823-18329.08</f>
        <v>2536070.65</v>
      </c>
      <c r="I173" s="23">
        <f>2279719.89-100000</f>
        <v>2179719.89</v>
      </c>
      <c r="J173" s="23">
        <v>2435544.12</v>
      </c>
      <c r="K173" s="23">
        <f>2223196.53-1380</f>
        <v>2221816.5299999998</v>
      </c>
      <c r="L173" s="24">
        <v>2370132.2099999995</v>
      </c>
    </row>
    <row r="174" spans="1:12" ht="19.5" outlineLevel="2" thickBot="1" x14ac:dyDescent="0.35">
      <c r="A174" s="14"/>
      <c r="B174" s="50"/>
      <c r="C174" s="15"/>
      <c r="D174" s="15"/>
      <c r="E174" s="16"/>
      <c r="F174" s="16"/>
      <c r="G174" s="16"/>
      <c r="H174" s="16"/>
      <c r="I174" s="16"/>
      <c r="J174" s="16"/>
      <c r="K174" s="16"/>
      <c r="L174" s="17"/>
    </row>
    <row r="175" spans="1:12" ht="18.75" outlineLevel="1" x14ac:dyDescent="0.3">
      <c r="A175" s="8" t="s">
        <v>69</v>
      </c>
      <c r="B175" s="48"/>
      <c r="C175" s="27"/>
      <c r="D175" s="27"/>
      <c r="E175" s="28"/>
      <c r="F175" s="28"/>
      <c r="G175" s="28"/>
      <c r="H175" s="28"/>
      <c r="I175" s="28"/>
      <c r="J175" s="28"/>
      <c r="K175" s="28"/>
      <c r="L175" s="38"/>
    </row>
    <row r="176" spans="1:12" ht="16.5" customHeight="1" x14ac:dyDescent="0.25">
      <c r="A176" s="9" t="s">
        <v>99</v>
      </c>
      <c r="B176" s="46" t="s">
        <v>4</v>
      </c>
      <c r="C176" s="2" t="s">
        <v>5</v>
      </c>
      <c r="E176" s="3">
        <v>4750</v>
      </c>
      <c r="G176" s="3">
        <v>0</v>
      </c>
      <c r="H176" s="3">
        <v>750</v>
      </c>
      <c r="I176" s="3">
        <v>1000</v>
      </c>
      <c r="J176" s="3">
        <v>1000</v>
      </c>
      <c r="K176" s="3">
        <v>1000</v>
      </c>
      <c r="L176" s="10">
        <v>1000</v>
      </c>
    </row>
    <row r="177" spans="1:12" outlineLevel="2" x14ac:dyDescent="0.25">
      <c r="A177" s="9" t="s">
        <v>99</v>
      </c>
      <c r="B177" s="46" t="s">
        <v>6</v>
      </c>
      <c r="C177" s="2" t="s">
        <v>7</v>
      </c>
      <c r="E177" s="3">
        <v>30746</v>
      </c>
      <c r="G177" s="3">
        <v>834</v>
      </c>
      <c r="H177" s="3">
        <v>9112</v>
      </c>
      <c r="I177" s="3">
        <v>5200</v>
      </c>
      <c r="J177" s="3">
        <v>5200</v>
      </c>
      <c r="K177" s="3">
        <v>5200</v>
      </c>
      <c r="L177" s="10">
        <v>5200</v>
      </c>
    </row>
    <row r="178" spans="1:12" outlineLevel="2" x14ac:dyDescent="0.25">
      <c r="A178" s="9" t="s">
        <v>99</v>
      </c>
      <c r="B178" s="46" t="s">
        <v>8</v>
      </c>
      <c r="C178" s="2" t="s">
        <v>9</v>
      </c>
      <c r="E178" s="3">
        <v>32061.5</v>
      </c>
      <c r="G178" s="3">
        <v>0</v>
      </c>
      <c r="H178" s="3">
        <v>4344</v>
      </c>
      <c r="I178" s="3">
        <v>11109.5</v>
      </c>
      <c r="J178" s="3">
        <v>4595</v>
      </c>
      <c r="K178" s="3">
        <v>5596</v>
      </c>
      <c r="L178" s="10">
        <v>6417</v>
      </c>
    </row>
    <row r="179" spans="1:12" outlineLevel="2" x14ac:dyDescent="0.25">
      <c r="A179" s="59" t="s">
        <v>102</v>
      </c>
      <c r="B179" s="60" t="s">
        <v>24</v>
      </c>
      <c r="C179" s="61" t="s">
        <v>25</v>
      </c>
      <c r="E179" s="3">
        <v>7125</v>
      </c>
      <c r="G179" s="3">
        <v>0</v>
      </c>
      <c r="H179" s="3">
        <v>1125</v>
      </c>
      <c r="I179" s="3">
        <v>1500</v>
      </c>
      <c r="J179" s="3">
        <v>1500</v>
      </c>
      <c r="K179" s="3">
        <v>1500</v>
      </c>
      <c r="L179" s="10">
        <v>1500</v>
      </c>
    </row>
    <row r="180" spans="1:12" outlineLevel="2" x14ac:dyDescent="0.25">
      <c r="A180" s="9" t="s">
        <v>101</v>
      </c>
      <c r="B180" s="46" t="s">
        <v>12</v>
      </c>
      <c r="C180" s="2" t="s">
        <v>13</v>
      </c>
      <c r="E180" s="3">
        <v>62323.16</v>
      </c>
      <c r="G180" s="3">
        <v>0</v>
      </c>
      <c r="H180" s="3">
        <v>9224.25</v>
      </c>
      <c r="I180" s="3">
        <v>12934.25</v>
      </c>
      <c r="J180" s="3">
        <v>13027</v>
      </c>
      <c r="K180" s="3">
        <v>14198.66</v>
      </c>
      <c r="L180" s="10">
        <v>12939</v>
      </c>
    </row>
    <row r="181" spans="1:12" ht="15.75" outlineLevel="2" thickBot="1" x14ac:dyDescent="0.3">
      <c r="A181" s="9" t="s">
        <v>101</v>
      </c>
      <c r="B181" s="46" t="s">
        <v>14</v>
      </c>
      <c r="C181" s="2" t="s">
        <v>15</v>
      </c>
      <c r="E181" s="3">
        <v>18876</v>
      </c>
      <c r="G181" s="3">
        <v>0</v>
      </c>
      <c r="H181" s="3">
        <v>18876</v>
      </c>
      <c r="I181" s="3">
        <v>0</v>
      </c>
      <c r="J181" s="3">
        <v>0</v>
      </c>
      <c r="K181" s="3">
        <v>0</v>
      </c>
      <c r="L181" s="10">
        <v>0</v>
      </c>
    </row>
    <row r="182" spans="1:12" ht="19.5" outlineLevel="1" thickBot="1" x14ac:dyDescent="0.35">
      <c r="A182" s="19" t="s">
        <v>70</v>
      </c>
      <c r="B182" s="49"/>
      <c r="C182" s="22"/>
      <c r="D182" s="22"/>
      <c r="E182" s="23">
        <v>155881.66</v>
      </c>
      <c r="F182" s="23"/>
      <c r="G182" s="23">
        <v>834</v>
      </c>
      <c r="H182" s="23">
        <v>43431.25</v>
      </c>
      <c r="I182" s="23">
        <v>31743.750000000004</v>
      </c>
      <c r="J182" s="23">
        <v>25322</v>
      </c>
      <c r="K182" s="23">
        <v>27494.66</v>
      </c>
      <c r="L182" s="24">
        <v>27056</v>
      </c>
    </row>
    <row r="183" spans="1:12" ht="19.5" outlineLevel="2" thickBot="1" x14ac:dyDescent="0.35">
      <c r="A183" s="14"/>
      <c r="B183" s="50"/>
      <c r="C183" s="15"/>
      <c r="D183" s="15"/>
      <c r="E183" s="16"/>
      <c r="F183" s="16"/>
      <c r="G183" s="16"/>
      <c r="H183" s="16"/>
      <c r="I183" s="16"/>
      <c r="J183" s="16"/>
      <c r="K183" s="16"/>
      <c r="L183" s="17"/>
    </row>
    <row r="184" spans="1:12" ht="18.75" outlineLevel="1" x14ac:dyDescent="0.3">
      <c r="A184" s="8" t="s">
        <v>71</v>
      </c>
      <c r="B184" s="48"/>
      <c r="C184" s="27"/>
      <c r="D184" s="27"/>
      <c r="E184" s="28"/>
      <c r="F184" s="28"/>
      <c r="G184" s="28"/>
      <c r="H184" s="28"/>
      <c r="I184" s="28"/>
      <c r="J184" s="28"/>
      <c r="K184" s="28"/>
      <c r="L184" s="38"/>
    </row>
    <row r="185" spans="1:12" ht="16.5" customHeight="1" x14ac:dyDescent="0.25">
      <c r="A185" s="9" t="s">
        <v>103</v>
      </c>
      <c r="B185" s="46" t="s">
        <v>2</v>
      </c>
      <c r="C185" s="2" t="s">
        <v>3</v>
      </c>
      <c r="E185" s="3">
        <v>22920.010000000002</v>
      </c>
      <c r="G185" s="3">
        <v>1104.5</v>
      </c>
      <c r="H185" s="3">
        <v>2075.3999999999996</v>
      </c>
      <c r="I185" s="3">
        <v>5952.47</v>
      </c>
      <c r="J185" s="3">
        <v>2442.27</v>
      </c>
      <c r="K185" s="3">
        <v>9120.18</v>
      </c>
      <c r="L185" s="10">
        <v>2225.19</v>
      </c>
    </row>
    <row r="186" spans="1:12" outlineLevel="2" x14ac:dyDescent="0.25">
      <c r="A186" s="9" t="s">
        <v>99</v>
      </c>
      <c r="B186" s="46" t="s">
        <v>4</v>
      </c>
      <c r="C186" s="2" t="s">
        <v>5</v>
      </c>
      <c r="E186" s="3">
        <v>246016.65</v>
      </c>
      <c r="G186" s="3">
        <v>53438.18</v>
      </c>
      <c r="H186" s="3">
        <v>46295.619999999995</v>
      </c>
      <c r="I186" s="3">
        <v>35713</v>
      </c>
      <c r="J186" s="3">
        <v>33298.58</v>
      </c>
      <c r="K186" s="3">
        <v>38275.270000000004</v>
      </c>
      <c r="L186" s="10">
        <v>38996</v>
      </c>
    </row>
    <row r="187" spans="1:12" outlineLevel="2" x14ac:dyDescent="0.25">
      <c r="A187" s="9" t="s">
        <v>99</v>
      </c>
      <c r="B187" s="46" t="s">
        <v>6</v>
      </c>
      <c r="C187" s="2" t="s">
        <v>7</v>
      </c>
      <c r="E187" s="3">
        <v>1140338.83</v>
      </c>
      <c r="G187" s="3">
        <v>216336.09999999998</v>
      </c>
      <c r="H187" s="3">
        <v>304271.33999999997</v>
      </c>
      <c r="I187" s="3">
        <v>117451.13999999998</v>
      </c>
      <c r="J187" s="3">
        <v>138051.68</v>
      </c>
      <c r="K187" s="3">
        <v>190196.87</v>
      </c>
      <c r="L187" s="10">
        <v>174031.69999999998</v>
      </c>
    </row>
    <row r="188" spans="1:12" outlineLevel="2" x14ac:dyDescent="0.25">
      <c r="A188" s="9" t="s">
        <v>99</v>
      </c>
      <c r="B188" s="46" t="s">
        <v>8</v>
      </c>
      <c r="C188" s="2" t="s">
        <v>9</v>
      </c>
      <c r="E188" s="3">
        <v>1166851.99</v>
      </c>
      <c r="G188" s="3">
        <v>242360</v>
      </c>
      <c r="H188" s="3">
        <v>242217.71</v>
      </c>
      <c r="I188" s="3">
        <v>156526.53000000003</v>
      </c>
      <c r="J188" s="3">
        <v>168009.65000000002</v>
      </c>
      <c r="K188" s="3">
        <v>176132.55</v>
      </c>
      <c r="L188" s="10">
        <v>181605.55</v>
      </c>
    </row>
    <row r="189" spans="1:12" outlineLevel="2" x14ac:dyDescent="0.25">
      <c r="A189" s="59" t="s">
        <v>102</v>
      </c>
      <c r="B189" s="60" t="s">
        <v>24</v>
      </c>
      <c r="C189" s="61" t="s">
        <v>25</v>
      </c>
      <c r="E189" s="3">
        <v>35979708</v>
      </c>
      <c r="G189" s="3">
        <v>7254504</v>
      </c>
      <c r="H189" s="3">
        <v>6786252</v>
      </c>
      <c r="I189" s="3">
        <v>5860320</v>
      </c>
      <c r="J189" s="3">
        <v>5497488</v>
      </c>
      <c r="K189" s="3">
        <v>5373888</v>
      </c>
      <c r="L189" s="10">
        <v>5207256</v>
      </c>
    </row>
    <row r="190" spans="1:12" outlineLevel="2" x14ac:dyDescent="0.25">
      <c r="A190" s="9" t="s">
        <v>104</v>
      </c>
      <c r="B190" s="46" t="s">
        <v>10</v>
      </c>
      <c r="C190" s="2" t="s">
        <v>11</v>
      </c>
      <c r="E190" s="3">
        <v>40373.560000000005</v>
      </c>
      <c r="G190" s="3">
        <v>0</v>
      </c>
      <c r="H190" s="3">
        <v>0</v>
      </c>
      <c r="I190" s="3">
        <v>0</v>
      </c>
      <c r="J190" s="3">
        <v>9770.75</v>
      </c>
      <c r="K190" s="3">
        <v>15641.669999999998</v>
      </c>
      <c r="L190" s="10">
        <v>14961.14</v>
      </c>
    </row>
    <row r="191" spans="1:12" outlineLevel="2" x14ac:dyDescent="0.25">
      <c r="A191" s="9" t="s">
        <v>104</v>
      </c>
      <c r="B191" s="46" t="s">
        <v>12</v>
      </c>
      <c r="C191" s="2" t="s">
        <v>13</v>
      </c>
      <c r="E191" s="3">
        <v>1960612.4600000004</v>
      </c>
      <c r="G191" s="3">
        <v>331123.02</v>
      </c>
      <c r="H191" s="3">
        <v>260450.08000000002</v>
      </c>
      <c r="I191" s="3">
        <v>433896.50999999995</v>
      </c>
      <c r="J191" s="3">
        <v>345207.62</v>
      </c>
      <c r="K191" s="3">
        <v>327387.07</v>
      </c>
      <c r="L191" s="10">
        <v>262548.16000000003</v>
      </c>
    </row>
    <row r="192" spans="1:12" outlineLevel="2" x14ac:dyDescent="0.25">
      <c r="A192" s="9" t="s">
        <v>104</v>
      </c>
      <c r="B192" s="46" t="s">
        <v>48</v>
      </c>
      <c r="C192" s="2" t="s">
        <v>49</v>
      </c>
      <c r="E192" s="3">
        <v>1801812.5799999998</v>
      </c>
      <c r="G192" s="3">
        <v>0</v>
      </c>
      <c r="H192" s="3">
        <v>0</v>
      </c>
      <c r="I192" s="3">
        <v>460305.84</v>
      </c>
      <c r="J192" s="3">
        <v>460305.84</v>
      </c>
      <c r="K192" s="3">
        <v>454675.70000000007</v>
      </c>
      <c r="L192" s="10">
        <v>426525.19999999995</v>
      </c>
    </row>
    <row r="193" spans="1:12" outlineLevel="2" x14ac:dyDescent="0.25">
      <c r="A193" s="9" t="s">
        <v>104</v>
      </c>
      <c r="B193" s="46" t="s">
        <v>14</v>
      </c>
      <c r="C193" s="2" t="s">
        <v>15</v>
      </c>
      <c r="E193" s="3">
        <v>1004368.4399999998</v>
      </c>
      <c r="G193" s="3">
        <v>499680.60000000003</v>
      </c>
      <c r="H193" s="3">
        <v>463590.84</v>
      </c>
      <c r="I193" s="3">
        <v>3606</v>
      </c>
      <c r="J193" s="3">
        <v>6176</v>
      </c>
      <c r="K193" s="3">
        <v>24170</v>
      </c>
      <c r="L193" s="10">
        <v>7145</v>
      </c>
    </row>
    <row r="194" spans="1:12" outlineLevel="2" x14ac:dyDescent="0.25">
      <c r="A194" s="9" t="s">
        <v>103</v>
      </c>
      <c r="B194" s="46" t="s">
        <v>16</v>
      </c>
      <c r="C194" s="2" t="s">
        <v>17</v>
      </c>
      <c r="E194" s="3">
        <v>36018.879999999997</v>
      </c>
      <c r="G194" s="3">
        <v>2722.5</v>
      </c>
      <c r="H194" s="3">
        <v>4900.51</v>
      </c>
      <c r="I194" s="3">
        <v>5445</v>
      </c>
      <c r="J194" s="3">
        <v>10481.630000000001</v>
      </c>
      <c r="K194" s="3">
        <v>8675.7000000000007</v>
      </c>
      <c r="L194" s="10">
        <v>3793.54</v>
      </c>
    </row>
    <row r="195" spans="1:12" outlineLevel="2" x14ac:dyDescent="0.25">
      <c r="A195" s="9" t="s">
        <v>103</v>
      </c>
      <c r="B195" s="46" t="s">
        <v>18</v>
      </c>
      <c r="C195" s="2" t="s">
        <v>19</v>
      </c>
      <c r="E195" s="3">
        <v>2958.45</v>
      </c>
      <c r="G195" s="3">
        <v>2958.45</v>
      </c>
      <c r="H195" s="3">
        <v>0</v>
      </c>
      <c r="I195" s="3">
        <v>0</v>
      </c>
      <c r="J195" s="3">
        <v>0</v>
      </c>
      <c r="K195" s="3">
        <v>0</v>
      </c>
      <c r="L195" s="10">
        <v>0</v>
      </c>
    </row>
    <row r="196" spans="1:12" ht="15.75" outlineLevel="2" thickBot="1" x14ac:dyDescent="0.3">
      <c r="A196" s="9" t="s">
        <v>103</v>
      </c>
      <c r="B196" s="46" t="s">
        <v>20</v>
      </c>
      <c r="C196" s="2" t="s">
        <v>21</v>
      </c>
      <c r="E196" s="3">
        <v>25225.46</v>
      </c>
      <c r="G196" s="3">
        <v>8247.82</v>
      </c>
      <c r="H196" s="3">
        <v>923.42</v>
      </c>
      <c r="I196" s="3">
        <v>1846.83</v>
      </c>
      <c r="J196" s="3">
        <v>923.41</v>
      </c>
      <c r="K196" s="3">
        <v>6458.1399999999994</v>
      </c>
      <c r="L196" s="10">
        <v>6825.84</v>
      </c>
    </row>
    <row r="197" spans="1:12" ht="19.5" outlineLevel="1" thickBot="1" x14ac:dyDescent="0.35">
      <c r="A197" s="19" t="s">
        <v>72</v>
      </c>
      <c r="B197" s="49"/>
      <c r="C197" s="22"/>
      <c r="D197" s="22"/>
      <c r="E197" s="23">
        <f>43452205.31-25000</f>
        <v>43427205.310000002</v>
      </c>
      <c r="F197" s="23"/>
      <c r="G197" s="23">
        <v>8612475.1700000018</v>
      </c>
      <c r="H197" s="23">
        <v>8110976.9199999999</v>
      </c>
      <c r="I197" s="23">
        <f>7106063.32-25000</f>
        <v>7081063.3200000003</v>
      </c>
      <c r="J197" s="23">
        <v>6672155.4299999997</v>
      </c>
      <c r="K197" s="23">
        <v>6624621.1499999994</v>
      </c>
      <c r="L197" s="24">
        <v>6325913.3199999994</v>
      </c>
    </row>
    <row r="198" spans="1:12" ht="19.5" outlineLevel="2" thickBot="1" x14ac:dyDescent="0.35">
      <c r="A198" s="14"/>
      <c r="B198" s="50"/>
      <c r="C198" s="15"/>
      <c r="D198" s="15"/>
      <c r="E198" s="16"/>
      <c r="F198" s="16"/>
      <c r="G198" s="16"/>
      <c r="H198" s="16"/>
      <c r="I198" s="16"/>
      <c r="J198" s="16"/>
      <c r="K198" s="16"/>
      <c r="L198" s="17"/>
    </row>
    <row r="199" spans="1:12" ht="18.75" outlineLevel="1" x14ac:dyDescent="0.3">
      <c r="A199" s="8" t="s">
        <v>73</v>
      </c>
      <c r="B199" s="48"/>
      <c r="C199" s="27"/>
      <c r="D199" s="27"/>
      <c r="E199" s="28"/>
      <c r="F199" s="28"/>
      <c r="G199" s="28"/>
      <c r="H199" s="28"/>
      <c r="I199" s="28"/>
      <c r="J199" s="28"/>
      <c r="K199" s="28"/>
      <c r="L199" s="38"/>
    </row>
    <row r="200" spans="1:12" ht="16.5" customHeight="1" x14ac:dyDescent="0.25">
      <c r="A200" s="9" t="s">
        <v>103</v>
      </c>
      <c r="B200" s="46" t="s">
        <v>30</v>
      </c>
      <c r="C200" s="2" t="s">
        <v>31</v>
      </c>
      <c r="E200" s="3">
        <v>12826</v>
      </c>
      <c r="G200" s="3">
        <v>0</v>
      </c>
      <c r="H200" s="3">
        <v>0</v>
      </c>
      <c r="I200" s="3">
        <v>12826</v>
      </c>
      <c r="J200" s="3">
        <v>0</v>
      </c>
      <c r="K200" s="3">
        <v>0</v>
      </c>
      <c r="L200" s="10">
        <v>0</v>
      </c>
    </row>
    <row r="201" spans="1:12" outlineLevel="2" x14ac:dyDescent="0.25">
      <c r="A201" s="9" t="s">
        <v>101</v>
      </c>
      <c r="B201" s="46" t="s">
        <v>74</v>
      </c>
      <c r="C201" s="2" t="s">
        <v>75</v>
      </c>
      <c r="E201" s="3">
        <v>13987.6</v>
      </c>
      <c r="G201" s="3">
        <v>0</v>
      </c>
      <c r="H201" s="3">
        <v>0</v>
      </c>
      <c r="I201" s="3">
        <v>0</v>
      </c>
      <c r="J201" s="3">
        <v>13987.6</v>
      </c>
      <c r="K201" s="3">
        <v>0</v>
      </c>
      <c r="L201" s="10">
        <v>0</v>
      </c>
    </row>
    <row r="202" spans="1:12" outlineLevel="2" x14ac:dyDescent="0.25">
      <c r="A202" s="9" t="s">
        <v>101</v>
      </c>
      <c r="B202" s="46" t="s">
        <v>58</v>
      </c>
      <c r="C202" s="2" t="s">
        <v>59</v>
      </c>
      <c r="E202" s="3">
        <v>13867.4</v>
      </c>
      <c r="G202" s="3">
        <v>0</v>
      </c>
      <c r="H202" s="3">
        <v>0</v>
      </c>
      <c r="I202" s="3">
        <v>0</v>
      </c>
      <c r="J202" s="3">
        <v>0</v>
      </c>
      <c r="K202" s="3">
        <v>2599</v>
      </c>
      <c r="L202" s="10">
        <v>11268.4</v>
      </c>
    </row>
    <row r="203" spans="1:12" outlineLevel="2" x14ac:dyDescent="0.25">
      <c r="A203" s="9" t="s">
        <v>103</v>
      </c>
      <c r="B203" s="46" t="s">
        <v>2</v>
      </c>
      <c r="C203" s="2" t="s">
        <v>3</v>
      </c>
      <c r="E203" s="3">
        <v>52555</v>
      </c>
      <c r="G203" s="3">
        <v>7490</v>
      </c>
      <c r="H203" s="3">
        <v>10142</v>
      </c>
      <c r="I203" s="3">
        <v>6677</v>
      </c>
      <c r="J203" s="3">
        <v>13839</v>
      </c>
      <c r="K203" s="3">
        <v>14407</v>
      </c>
      <c r="L203" s="10">
        <v>0</v>
      </c>
    </row>
    <row r="204" spans="1:12" outlineLevel="2" x14ac:dyDescent="0.25">
      <c r="A204" s="9" t="s">
        <v>101</v>
      </c>
      <c r="B204" s="46" t="s">
        <v>32</v>
      </c>
      <c r="C204" s="2" t="s">
        <v>33</v>
      </c>
      <c r="E204" s="3">
        <v>270</v>
      </c>
      <c r="G204" s="3">
        <v>0</v>
      </c>
      <c r="H204" s="3">
        <v>0</v>
      </c>
      <c r="I204" s="3">
        <v>0</v>
      </c>
      <c r="J204" s="3">
        <v>0</v>
      </c>
      <c r="K204" s="3">
        <v>270</v>
      </c>
      <c r="L204" s="10">
        <v>0</v>
      </c>
    </row>
    <row r="205" spans="1:12" outlineLevel="2" x14ac:dyDescent="0.25">
      <c r="A205" s="9" t="s">
        <v>99</v>
      </c>
      <c r="B205" s="46" t="s">
        <v>4</v>
      </c>
      <c r="C205" s="2" t="s">
        <v>5</v>
      </c>
      <c r="E205" s="3">
        <v>376655</v>
      </c>
      <c r="G205" s="3">
        <v>68881</v>
      </c>
      <c r="H205" s="3">
        <v>77643</v>
      </c>
      <c r="I205" s="3">
        <v>77020</v>
      </c>
      <c r="J205" s="3">
        <v>51294</v>
      </c>
      <c r="K205" s="3">
        <v>52552</v>
      </c>
      <c r="L205" s="10">
        <v>49265</v>
      </c>
    </row>
    <row r="206" spans="1:12" outlineLevel="2" x14ac:dyDescent="0.25">
      <c r="A206" s="9" t="s">
        <v>99</v>
      </c>
      <c r="B206" s="46" t="s">
        <v>6</v>
      </c>
      <c r="C206" s="2" t="s">
        <v>7</v>
      </c>
      <c r="E206" s="3">
        <v>941240.39</v>
      </c>
      <c r="G206" s="3">
        <v>177553.37</v>
      </c>
      <c r="H206" s="3">
        <v>252701.51</v>
      </c>
      <c r="I206" s="3">
        <v>100819.26</v>
      </c>
      <c r="J206" s="3">
        <v>111791.67999999999</v>
      </c>
      <c r="K206" s="3">
        <v>157052.38</v>
      </c>
      <c r="L206" s="10">
        <v>141322.19</v>
      </c>
    </row>
    <row r="207" spans="1:12" outlineLevel="2" x14ac:dyDescent="0.25">
      <c r="A207" s="9" t="s">
        <v>99</v>
      </c>
      <c r="B207" s="46" t="s">
        <v>8</v>
      </c>
      <c r="C207" s="2" t="s">
        <v>9</v>
      </c>
      <c r="E207" s="3">
        <v>1042561.9499999998</v>
      </c>
      <c r="G207" s="3">
        <v>231815</v>
      </c>
      <c r="H207" s="3">
        <v>227373.46</v>
      </c>
      <c r="I207" s="3">
        <v>136073.53999999998</v>
      </c>
      <c r="J207" s="3">
        <v>149583.63</v>
      </c>
      <c r="K207" s="3">
        <v>145693.51</v>
      </c>
      <c r="L207" s="10">
        <v>152022.81</v>
      </c>
    </row>
    <row r="208" spans="1:12" outlineLevel="2" x14ac:dyDescent="0.25">
      <c r="A208" s="9" t="s">
        <v>101</v>
      </c>
      <c r="B208" s="46" t="s">
        <v>36</v>
      </c>
      <c r="C208" s="2" t="s">
        <v>37</v>
      </c>
      <c r="E208" s="3">
        <v>17950</v>
      </c>
      <c r="G208" s="3">
        <v>0</v>
      </c>
      <c r="H208" s="3">
        <v>0</v>
      </c>
      <c r="I208" s="3">
        <v>0</v>
      </c>
      <c r="J208" s="3">
        <v>9000</v>
      </c>
      <c r="K208" s="3">
        <v>8950</v>
      </c>
      <c r="L208" s="10">
        <v>0</v>
      </c>
    </row>
    <row r="209" spans="1:12" outlineLevel="2" x14ac:dyDescent="0.25">
      <c r="A209" s="9" t="s">
        <v>101</v>
      </c>
      <c r="B209" s="46" t="s">
        <v>10</v>
      </c>
      <c r="C209" s="2" t="s">
        <v>11</v>
      </c>
      <c r="E209" s="3">
        <v>145877.6</v>
      </c>
      <c r="G209" s="3">
        <v>0</v>
      </c>
      <c r="H209" s="3">
        <v>0</v>
      </c>
      <c r="I209" s="3">
        <v>0</v>
      </c>
      <c r="J209" s="3">
        <v>48690.400000000001</v>
      </c>
      <c r="K209" s="3">
        <v>48690.399999999994</v>
      </c>
      <c r="L209" s="10">
        <v>48496.800000000003</v>
      </c>
    </row>
    <row r="210" spans="1:12" outlineLevel="2" x14ac:dyDescent="0.25">
      <c r="A210" s="9" t="s">
        <v>101</v>
      </c>
      <c r="B210" s="46" t="s">
        <v>12</v>
      </c>
      <c r="C210" s="2" t="s">
        <v>13</v>
      </c>
      <c r="E210" s="3">
        <v>1212437.07</v>
      </c>
      <c r="G210" s="3">
        <v>231444.44</v>
      </c>
      <c r="H210" s="3">
        <v>209358.27</v>
      </c>
      <c r="I210" s="3">
        <v>189224.88</v>
      </c>
      <c r="J210" s="3">
        <v>198404.56</v>
      </c>
      <c r="K210" s="3">
        <v>180456.44</v>
      </c>
      <c r="L210" s="10">
        <v>203548.48</v>
      </c>
    </row>
    <row r="211" spans="1:12" outlineLevel="2" x14ac:dyDescent="0.25">
      <c r="A211" s="9" t="s">
        <v>101</v>
      </c>
      <c r="B211" s="46" t="s">
        <v>38</v>
      </c>
      <c r="C211" s="2" t="s">
        <v>39</v>
      </c>
      <c r="E211" s="3">
        <v>15923.6</v>
      </c>
      <c r="G211" s="3">
        <v>15923.6</v>
      </c>
      <c r="H211" s="3">
        <v>0</v>
      </c>
      <c r="I211" s="3">
        <v>0</v>
      </c>
      <c r="J211" s="3">
        <v>0</v>
      </c>
      <c r="K211" s="3">
        <v>0</v>
      </c>
      <c r="L211" s="10">
        <v>0</v>
      </c>
    </row>
    <row r="212" spans="1:12" outlineLevel="2" x14ac:dyDescent="0.25">
      <c r="A212" s="9" t="s">
        <v>101</v>
      </c>
      <c r="B212" s="46" t="s">
        <v>14</v>
      </c>
      <c r="C212" s="2" t="s">
        <v>15</v>
      </c>
      <c r="E212" s="3">
        <v>1610690.4500000002</v>
      </c>
      <c r="G212" s="3">
        <v>338399.83999999997</v>
      </c>
      <c r="H212" s="3">
        <v>300809.15000000002</v>
      </c>
      <c r="I212" s="3">
        <v>294830.35000000003</v>
      </c>
      <c r="J212" s="3">
        <v>347889.7</v>
      </c>
      <c r="K212" s="3">
        <v>306224.49</v>
      </c>
      <c r="L212" s="10">
        <v>22536.92</v>
      </c>
    </row>
    <row r="213" spans="1:12" outlineLevel="2" x14ac:dyDescent="0.25">
      <c r="A213" s="9" t="s">
        <v>103</v>
      </c>
      <c r="B213" s="46" t="s">
        <v>16</v>
      </c>
      <c r="C213" s="2" t="s">
        <v>17</v>
      </c>
      <c r="E213" s="3">
        <v>1065385.78</v>
      </c>
      <c r="G213" s="3">
        <v>27578.300000000003</v>
      </c>
      <c r="H213" s="3">
        <v>87932.4</v>
      </c>
      <c r="I213" s="3">
        <v>165314</v>
      </c>
      <c r="J213" s="3">
        <v>543637</v>
      </c>
      <c r="K213" s="3">
        <v>161675.35999999999</v>
      </c>
      <c r="L213" s="10">
        <v>79248.72</v>
      </c>
    </row>
    <row r="214" spans="1:12" ht="12.75" customHeight="1" outlineLevel="2" x14ac:dyDescent="0.25">
      <c r="A214" s="9" t="s">
        <v>103</v>
      </c>
      <c r="B214" s="46" t="s">
        <v>18</v>
      </c>
      <c r="C214" s="2" t="s">
        <v>19</v>
      </c>
      <c r="E214" s="3">
        <v>1137382.44</v>
      </c>
      <c r="G214" s="3">
        <v>872234.96000000008</v>
      </c>
      <c r="H214" s="3">
        <v>8082</v>
      </c>
      <c r="I214" s="3">
        <v>8082</v>
      </c>
      <c r="J214" s="3">
        <v>4041</v>
      </c>
      <c r="K214" s="3">
        <v>231820.88</v>
      </c>
      <c r="L214" s="10">
        <v>13121.6</v>
      </c>
    </row>
    <row r="215" spans="1:12" outlineLevel="2" x14ac:dyDescent="0.25">
      <c r="A215" s="9" t="s">
        <v>103</v>
      </c>
      <c r="B215" s="46" t="s">
        <v>42</v>
      </c>
      <c r="C215" s="2" t="s">
        <v>43</v>
      </c>
      <c r="E215" s="3">
        <v>64480.5</v>
      </c>
      <c r="G215" s="3">
        <v>0</v>
      </c>
      <c r="H215" s="3">
        <v>15920.5</v>
      </c>
      <c r="I215" s="3">
        <v>0</v>
      </c>
      <c r="J215" s="3">
        <v>48560</v>
      </c>
      <c r="K215" s="3">
        <v>0</v>
      </c>
      <c r="L215" s="10">
        <v>0</v>
      </c>
    </row>
    <row r="216" spans="1:12" outlineLevel="2" x14ac:dyDescent="0.25">
      <c r="A216" s="9" t="s">
        <v>103</v>
      </c>
      <c r="B216" s="46" t="s">
        <v>20</v>
      </c>
      <c r="C216" s="2" t="s">
        <v>21</v>
      </c>
      <c r="E216" s="3">
        <v>149392.60000000003</v>
      </c>
      <c r="G216" s="3">
        <v>1846.53</v>
      </c>
      <c r="H216" s="3">
        <v>1846.69</v>
      </c>
      <c r="I216" s="3">
        <v>36578.67</v>
      </c>
      <c r="J216" s="3">
        <v>43681.38</v>
      </c>
      <c r="K216" s="3">
        <v>34649.18</v>
      </c>
      <c r="L216" s="10">
        <v>30790.15</v>
      </c>
    </row>
    <row r="217" spans="1:12" ht="15.75" outlineLevel="2" thickBot="1" x14ac:dyDescent="0.3">
      <c r="A217" s="9" t="s">
        <v>103</v>
      </c>
      <c r="B217" s="46" t="s">
        <v>44</v>
      </c>
      <c r="C217" s="2" t="s">
        <v>45</v>
      </c>
      <c r="E217" s="3">
        <v>4840</v>
      </c>
      <c r="G217" s="3">
        <v>0</v>
      </c>
      <c r="H217" s="3">
        <v>0</v>
      </c>
      <c r="I217" s="3">
        <v>0</v>
      </c>
      <c r="J217" s="3">
        <v>4840</v>
      </c>
      <c r="K217" s="3">
        <v>0</v>
      </c>
      <c r="L217" s="10">
        <v>0</v>
      </c>
    </row>
    <row r="218" spans="1:12" ht="19.5" outlineLevel="1" thickBot="1" x14ac:dyDescent="0.35">
      <c r="A218" s="19" t="s">
        <v>76</v>
      </c>
      <c r="B218" s="49"/>
      <c r="C218" s="22"/>
      <c r="D218" s="22"/>
      <c r="E218" s="23">
        <v>7878323.3800000008</v>
      </c>
      <c r="F218" s="23"/>
      <c r="G218" s="23">
        <v>1973167.0399999998</v>
      </c>
      <c r="H218" s="23">
        <v>1191808.9800000002</v>
      </c>
      <c r="I218" s="23">
        <v>1027445.7</v>
      </c>
      <c r="J218" s="23">
        <v>1589239.9499999997</v>
      </c>
      <c r="K218" s="23">
        <v>1345040.6400000004</v>
      </c>
      <c r="L218" s="24">
        <v>751621.07000000007</v>
      </c>
    </row>
    <row r="219" spans="1:12" ht="19.5" outlineLevel="2" thickBot="1" x14ac:dyDescent="0.35">
      <c r="A219" s="14"/>
      <c r="B219" s="50"/>
      <c r="C219" s="15"/>
      <c r="D219" s="15"/>
      <c r="E219" s="16"/>
      <c r="F219" s="16"/>
      <c r="G219" s="16"/>
      <c r="H219" s="16"/>
      <c r="I219" s="16"/>
      <c r="J219" s="16"/>
      <c r="K219" s="16"/>
      <c r="L219" s="17"/>
    </row>
    <row r="220" spans="1:12" ht="18.75" outlineLevel="1" x14ac:dyDescent="0.3">
      <c r="A220" s="8" t="s">
        <v>77</v>
      </c>
      <c r="B220" s="48"/>
      <c r="C220" s="27"/>
      <c r="D220" s="27"/>
      <c r="E220" s="28"/>
      <c r="F220" s="28"/>
      <c r="G220" s="28"/>
      <c r="H220" s="28"/>
      <c r="I220" s="28"/>
      <c r="J220" s="28"/>
      <c r="K220" s="28"/>
      <c r="L220" s="38"/>
    </row>
    <row r="221" spans="1:12" ht="16.5" customHeight="1" x14ac:dyDescent="0.25">
      <c r="A221" s="9" t="s">
        <v>103</v>
      </c>
      <c r="B221" s="46" t="s">
        <v>28</v>
      </c>
      <c r="C221" s="2" t="s">
        <v>29</v>
      </c>
      <c r="E221" s="3">
        <v>22335</v>
      </c>
      <c r="G221" s="3">
        <v>0</v>
      </c>
      <c r="H221" s="3">
        <v>16698</v>
      </c>
      <c r="I221" s="3">
        <v>0</v>
      </c>
      <c r="J221" s="3">
        <v>0</v>
      </c>
      <c r="K221" s="3">
        <v>5637</v>
      </c>
      <c r="L221" s="10">
        <v>0</v>
      </c>
    </row>
    <row r="222" spans="1:12" outlineLevel="2" x14ac:dyDescent="0.25">
      <c r="A222" s="9" t="s">
        <v>103</v>
      </c>
      <c r="B222" s="46" t="s">
        <v>2</v>
      </c>
      <c r="C222" s="2" t="s">
        <v>3</v>
      </c>
      <c r="E222" s="3">
        <v>109497.60000000001</v>
      </c>
      <c r="G222" s="3">
        <v>23277</v>
      </c>
      <c r="H222" s="3">
        <v>11766</v>
      </c>
      <c r="I222" s="3">
        <v>20860.599999999999</v>
      </c>
      <c r="J222" s="3">
        <v>5623</v>
      </c>
      <c r="K222" s="3">
        <v>20117</v>
      </c>
      <c r="L222" s="10">
        <v>27854</v>
      </c>
    </row>
    <row r="223" spans="1:12" outlineLevel="2" x14ac:dyDescent="0.25">
      <c r="A223" s="9" t="s">
        <v>101</v>
      </c>
      <c r="B223" s="46" t="s">
        <v>32</v>
      </c>
      <c r="C223" s="2" t="s">
        <v>33</v>
      </c>
      <c r="E223" s="3">
        <v>576</v>
      </c>
      <c r="G223" s="3">
        <v>576</v>
      </c>
      <c r="H223" s="3">
        <v>0</v>
      </c>
      <c r="I223" s="3">
        <v>0</v>
      </c>
      <c r="J223" s="3">
        <v>0</v>
      </c>
      <c r="K223" s="3">
        <v>0</v>
      </c>
      <c r="L223" s="10">
        <v>0</v>
      </c>
    </row>
    <row r="224" spans="1:12" outlineLevel="2" x14ac:dyDescent="0.25">
      <c r="A224" s="9" t="s">
        <v>99</v>
      </c>
      <c r="B224" s="46" t="s">
        <v>4</v>
      </c>
      <c r="C224" s="2" t="s">
        <v>5</v>
      </c>
      <c r="E224" s="3">
        <v>428165.83</v>
      </c>
      <c r="G224" s="3">
        <v>80937.83</v>
      </c>
      <c r="H224" s="3">
        <v>85024</v>
      </c>
      <c r="I224" s="3">
        <v>73207</v>
      </c>
      <c r="J224" s="3">
        <v>52724</v>
      </c>
      <c r="K224" s="3">
        <v>72234</v>
      </c>
      <c r="L224" s="10">
        <v>64039</v>
      </c>
    </row>
    <row r="225" spans="1:12" outlineLevel="2" x14ac:dyDescent="0.25">
      <c r="A225" s="9" t="s">
        <v>99</v>
      </c>
      <c r="B225" s="46" t="s">
        <v>6</v>
      </c>
      <c r="C225" s="2" t="s">
        <v>7</v>
      </c>
      <c r="E225" s="3">
        <v>973965.73</v>
      </c>
      <c r="G225" s="3">
        <v>147257.81</v>
      </c>
      <c r="H225" s="3">
        <v>202559.15000000002</v>
      </c>
      <c r="I225" s="3">
        <v>106974.16</v>
      </c>
      <c r="J225" s="3">
        <v>117782.66</v>
      </c>
      <c r="K225" s="3">
        <v>196987.19</v>
      </c>
      <c r="L225" s="10">
        <v>202404.76</v>
      </c>
    </row>
    <row r="226" spans="1:12" outlineLevel="2" x14ac:dyDescent="0.25">
      <c r="A226" s="9" t="s">
        <v>99</v>
      </c>
      <c r="B226" s="46" t="s">
        <v>8</v>
      </c>
      <c r="C226" s="2" t="s">
        <v>9</v>
      </c>
      <c r="E226" s="3">
        <v>1664507.15</v>
      </c>
      <c r="G226" s="3">
        <v>353076</v>
      </c>
      <c r="H226" s="3">
        <v>350968.75</v>
      </c>
      <c r="I226" s="3">
        <v>212549.03000000003</v>
      </c>
      <c r="J226" s="3">
        <v>256249.15999999997</v>
      </c>
      <c r="K226" s="3">
        <v>247784.59999999998</v>
      </c>
      <c r="L226" s="10">
        <v>243879.61000000002</v>
      </c>
    </row>
    <row r="227" spans="1:12" outlineLevel="2" x14ac:dyDescent="0.25">
      <c r="A227" s="9" t="s">
        <v>101</v>
      </c>
      <c r="B227" s="46" t="s">
        <v>36</v>
      </c>
      <c r="C227" s="2" t="s">
        <v>37</v>
      </c>
      <c r="E227" s="3">
        <v>1800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10">
        <v>1800</v>
      </c>
    </row>
    <row r="228" spans="1:12" outlineLevel="2" x14ac:dyDescent="0.25">
      <c r="A228" s="9" t="s">
        <v>101</v>
      </c>
      <c r="B228" s="46" t="s">
        <v>10</v>
      </c>
      <c r="C228" s="2" t="s">
        <v>11</v>
      </c>
      <c r="E228" s="3">
        <v>117459.2</v>
      </c>
      <c r="G228" s="3">
        <v>0</v>
      </c>
      <c r="H228" s="3">
        <v>0</v>
      </c>
      <c r="I228" s="3">
        <v>0</v>
      </c>
      <c r="J228" s="3">
        <v>37883.89</v>
      </c>
      <c r="K228" s="3">
        <v>38630.21</v>
      </c>
      <c r="L228" s="10">
        <v>40945.100000000006</v>
      </c>
    </row>
    <row r="229" spans="1:12" outlineLevel="2" x14ac:dyDescent="0.25">
      <c r="A229" s="9" t="s">
        <v>101</v>
      </c>
      <c r="B229" s="46" t="s">
        <v>12</v>
      </c>
      <c r="C229" s="2" t="s">
        <v>13</v>
      </c>
      <c r="E229" s="3">
        <v>1612272.3999999997</v>
      </c>
      <c r="G229" s="3">
        <v>317662.55</v>
      </c>
      <c r="H229" s="3">
        <v>269412.66000000003</v>
      </c>
      <c r="I229" s="3">
        <v>261788.1</v>
      </c>
      <c r="J229" s="3">
        <v>247998.36</v>
      </c>
      <c r="K229" s="3">
        <v>297600.80000000005</v>
      </c>
      <c r="L229" s="10">
        <v>217809.93</v>
      </c>
    </row>
    <row r="230" spans="1:12" outlineLevel="2" x14ac:dyDescent="0.25">
      <c r="A230" s="9" t="s">
        <v>101</v>
      </c>
      <c r="B230" s="46" t="s">
        <v>38</v>
      </c>
      <c r="C230" s="2" t="s">
        <v>39</v>
      </c>
      <c r="E230" s="3">
        <v>19996.46</v>
      </c>
      <c r="G230" s="3">
        <v>16366.46</v>
      </c>
      <c r="H230" s="3">
        <v>0</v>
      </c>
      <c r="I230" s="3">
        <v>3630</v>
      </c>
      <c r="J230" s="3">
        <v>0</v>
      </c>
      <c r="K230" s="3">
        <v>0</v>
      </c>
      <c r="L230" s="10">
        <v>0</v>
      </c>
    </row>
    <row r="231" spans="1:12" outlineLevel="2" x14ac:dyDescent="0.25">
      <c r="A231" s="9" t="s">
        <v>101</v>
      </c>
      <c r="B231" s="46" t="s">
        <v>40</v>
      </c>
      <c r="C231" s="2" t="s">
        <v>41</v>
      </c>
      <c r="E231" s="3">
        <v>350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10">
        <v>350</v>
      </c>
    </row>
    <row r="232" spans="1:12" outlineLevel="2" x14ac:dyDescent="0.25">
      <c r="A232" s="9" t="s">
        <v>101</v>
      </c>
      <c r="B232" s="46" t="s">
        <v>14</v>
      </c>
      <c r="C232" s="2" t="s">
        <v>15</v>
      </c>
      <c r="E232" s="3">
        <v>1202444.72</v>
      </c>
      <c r="G232" s="3">
        <v>248437.55</v>
      </c>
      <c r="H232" s="3">
        <v>231047.27000000002</v>
      </c>
      <c r="I232" s="3">
        <v>179839.37999999998</v>
      </c>
      <c r="J232" s="3">
        <v>164969.85999999999</v>
      </c>
      <c r="K232" s="3">
        <v>206824.76</v>
      </c>
      <c r="L232" s="10">
        <v>171325.9</v>
      </c>
    </row>
    <row r="233" spans="1:12" outlineLevel="2" x14ac:dyDescent="0.25">
      <c r="A233" s="9" t="s">
        <v>103</v>
      </c>
      <c r="B233" s="46" t="s">
        <v>16</v>
      </c>
      <c r="C233" s="2" t="s">
        <v>17</v>
      </c>
      <c r="E233" s="3">
        <v>1076573.2699999998</v>
      </c>
      <c r="G233" s="3">
        <v>210489.15</v>
      </c>
      <c r="H233" s="3">
        <v>75966.66</v>
      </c>
      <c r="I233" s="3">
        <v>364809.14999999997</v>
      </c>
      <c r="J233" s="3">
        <v>97660.779999999984</v>
      </c>
      <c r="K233" s="3">
        <v>99458.28</v>
      </c>
      <c r="L233" s="10">
        <v>228189.25</v>
      </c>
    </row>
    <row r="234" spans="1:12" outlineLevel="2" x14ac:dyDescent="0.25">
      <c r="A234" s="9" t="s">
        <v>103</v>
      </c>
      <c r="B234" s="46" t="s">
        <v>18</v>
      </c>
      <c r="C234" s="2" t="s">
        <v>19</v>
      </c>
      <c r="E234" s="3">
        <v>444954.64999999997</v>
      </c>
      <c r="G234" s="3">
        <v>24892.6</v>
      </c>
      <c r="H234" s="3">
        <v>44898.740000000005</v>
      </c>
      <c r="I234" s="3">
        <v>41176.070000000007</v>
      </c>
      <c r="J234" s="3">
        <v>69075.75</v>
      </c>
      <c r="K234" s="3">
        <v>20583.790000000005</v>
      </c>
      <c r="L234" s="10">
        <v>244327.7</v>
      </c>
    </row>
    <row r="235" spans="1:12" outlineLevel="2" x14ac:dyDescent="0.25">
      <c r="A235" s="9" t="s">
        <v>103</v>
      </c>
      <c r="B235" s="46" t="s">
        <v>42</v>
      </c>
      <c r="C235" s="2" t="s">
        <v>43</v>
      </c>
      <c r="E235" s="3">
        <v>6340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10">
        <v>6340</v>
      </c>
    </row>
    <row r="236" spans="1:12" outlineLevel="2" x14ac:dyDescent="0.25">
      <c r="A236" s="9" t="s">
        <v>103</v>
      </c>
      <c r="B236" s="46" t="s">
        <v>20</v>
      </c>
      <c r="C236" s="2" t="s">
        <v>21</v>
      </c>
      <c r="E236" s="3">
        <v>183321.47999999995</v>
      </c>
      <c r="G236" s="3">
        <v>1846.83</v>
      </c>
      <c r="H236" s="3">
        <v>5008.75</v>
      </c>
      <c r="I236" s="3">
        <v>36578.67</v>
      </c>
      <c r="J236" s="3">
        <v>45052.49</v>
      </c>
      <c r="K236" s="3">
        <v>42158.52</v>
      </c>
      <c r="L236" s="10">
        <v>52676.22</v>
      </c>
    </row>
    <row r="237" spans="1:12" outlineLevel="2" x14ac:dyDescent="0.25">
      <c r="A237" s="9" t="s">
        <v>103</v>
      </c>
      <c r="B237" s="46" t="s">
        <v>44</v>
      </c>
      <c r="C237" s="2" t="s">
        <v>45</v>
      </c>
      <c r="E237" s="3">
        <v>3436.4</v>
      </c>
      <c r="G237" s="3">
        <v>0</v>
      </c>
      <c r="H237" s="3">
        <v>0</v>
      </c>
      <c r="I237" s="3">
        <v>0</v>
      </c>
      <c r="J237" s="3">
        <v>0</v>
      </c>
      <c r="K237" s="3">
        <v>3436.4</v>
      </c>
      <c r="L237" s="10">
        <v>0</v>
      </c>
    </row>
    <row r="238" spans="1:12" ht="15.75" outlineLevel="2" thickBot="1" x14ac:dyDescent="0.3">
      <c r="A238" s="9" t="s">
        <v>105</v>
      </c>
      <c r="B238" s="46" t="s">
        <v>78</v>
      </c>
      <c r="C238" s="2" t="s">
        <v>79</v>
      </c>
      <c r="E238" s="3">
        <v>134000</v>
      </c>
      <c r="G238" s="3">
        <v>24000</v>
      </c>
      <c r="H238" s="3">
        <v>24000</v>
      </c>
      <c r="I238" s="3">
        <v>24000</v>
      </c>
      <c r="J238" s="3">
        <v>24000</v>
      </c>
      <c r="K238" s="3">
        <v>14000</v>
      </c>
      <c r="L238" s="10">
        <v>24000</v>
      </c>
    </row>
    <row r="239" spans="1:12" ht="19.5" outlineLevel="1" thickBot="1" x14ac:dyDescent="0.35">
      <c r="A239" s="19" t="s">
        <v>80</v>
      </c>
      <c r="B239" s="49"/>
      <c r="C239" s="22"/>
      <c r="D239" s="22"/>
      <c r="E239" s="23">
        <f>8019864.49-10890-380-4912.6-1686</f>
        <v>8001995.8900000006</v>
      </c>
      <c r="F239" s="23"/>
      <c r="G239" s="23">
        <f>1459813.78-10890-104</f>
        <v>1448819.78</v>
      </c>
      <c r="H239" s="23">
        <f>1317625.98-276</f>
        <v>1317349.98</v>
      </c>
      <c r="I239" s="23">
        <v>1325412.1600000004</v>
      </c>
      <c r="J239" s="23">
        <f>1123932.55-4912.6</f>
        <v>1119019.95</v>
      </c>
      <c r="K239" s="23">
        <v>1265452.5499999998</v>
      </c>
      <c r="L239" s="24">
        <f>1527627.47-1686</f>
        <v>1525941.47</v>
      </c>
    </row>
    <row r="240" spans="1:12" ht="19.5" outlineLevel="2" thickBot="1" x14ac:dyDescent="0.35">
      <c r="A240" s="14"/>
      <c r="B240" s="50"/>
      <c r="C240" s="15"/>
      <c r="D240" s="15"/>
      <c r="E240" s="16"/>
      <c r="F240" s="16"/>
      <c r="G240" s="16"/>
      <c r="H240" s="16"/>
      <c r="I240" s="16"/>
      <c r="J240" s="16"/>
      <c r="K240" s="16"/>
      <c r="L240" s="17"/>
    </row>
    <row r="241" spans="1:12" ht="18.75" outlineLevel="1" x14ac:dyDescent="0.3">
      <c r="A241" s="8" t="s">
        <v>81</v>
      </c>
      <c r="B241" s="48"/>
      <c r="C241" s="27"/>
      <c r="D241" s="27"/>
      <c r="E241" s="28"/>
      <c r="F241" s="28"/>
      <c r="G241" s="28"/>
      <c r="H241" s="28"/>
      <c r="I241" s="28"/>
      <c r="J241" s="28"/>
      <c r="K241" s="28"/>
      <c r="L241" s="38"/>
    </row>
    <row r="242" spans="1:12" ht="16.5" customHeight="1" x14ac:dyDescent="0.25">
      <c r="A242" s="9" t="s">
        <v>103</v>
      </c>
      <c r="B242" s="46" t="s">
        <v>2</v>
      </c>
      <c r="C242" s="2" t="s">
        <v>3</v>
      </c>
      <c r="E242" s="3">
        <v>605</v>
      </c>
      <c r="G242" s="3">
        <v>0</v>
      </c>
      <c r="H242" s="3">
        <v>178</v>
      </c>
      <c r="I242" s="3">
        <v>0</v>
      </c>
      <c r="J242" s="3">
        <v>0</v>
      </c>
      <c r="K242" s="3">
        <v>0</v>
      </c>
      <c r="L242" s="10">
        <v>427</v>
      </c>
    </row>
    <row r="243" spans="1:12" outlineLevel="2" x14ac:dyDescent="0.25">
      <c r="A243" s="9" t="s">
        <v>99</v>
      </c>
      <c r="B243" s="46" t="s">
        <v>4</v>
      </c>
      <c r="C243" s="2" t="s">
        <v>5</v>
      </c>
      <c r="E243" s="3">
        <v>262588.19</v>
      </c>
      <c r="G243" s="3">
        <v>47846.43</v>
      </c>
      <c r="H243" s="3">
        <v>45681.41</v>
      </c>
      <c r="I243" s="3">
        <v>39154.06</v>
      </c>
      <c r="J243" s="3">
        <v>40993.35</v>
      </c>
      <c r="K243" s="3">
        <v>41535.4</v>
      </c>
      <c r="L243" s="10">
        <v>47377.54</v>
      </c>
    </row>
    <row r="244" spans="1:12" outlineLevel="2" x14ac:dyDescent="0.25">
      <c r="A244" s="9" t="s">
        <v>99</v>
      </c>
      <c r="B244" s="46" t="s">
        <v>6</v>
      </c>
      <c r="C244" s="2" t="s">
        <v>7</v>
      </c>
      <c r="E244" s="3">
        <v>764159.39999999991</v>
      </c>
      <c r="G244" s="3">
        <v>176170.98</v>
      </c>
      <c r="H244" s="3">
        <v>210372.49000000002</v>
      </c>
      <c r="I244" s="3">
        <v>102304.05</v>
      </c>
      <c r="J244" s="3">
        <v>78750.720000000001</v>
      </c>
      <c r="K244" s="3">
        <v>89298.19</v>
      </c>
      <c r="L244" s="10">
        <v>107262.96999999999</v>
      </c>
    </row>
    <row r="245" spans="1:12" outlineLevel="2" x14ac:dyDescent="0.25">
      <c r="A245" s="9" t="s">
        <v>99</v>
      </c>
      <c r="B245" s="46" t="s">
        <v>8</v>
      </c>
      <c r="C245" s="2" t="s">
        <v>9</v>
      </c>
      <c r="E245" s="3">
        <v>996721.3600000001</v>
      </c>
      <c r="G245" s="3">
        <v>201252.45999999996</v>
      </c>
      <c r="H245" s="3">
        <v>207194.43</v>
      </c>
      <c r="I245" s="3">
        <v>147769.9</v>
      </c>
      <c r="J245" s="3">
        <v>131117.71</v>
      </c>
      <c r="K245" s="3">
        <v>138511.1</v>
      </c>
      <c r="L245" s="10">
        <v>170875.76</v>
      </c>
    </row>
    <row r="246" spans="1:12" outlineLevel="2" x14ac:dyDescent="0.25">
      <c r="A246" s="59" t="s">
        <v>102</v>
      </c>
      <c r="B246" s="60" t="s">
        <v>24</v>
      </c>
      <c r="C246" s="61" t="s">
        <v>25</v>
      </c>
      <c r="E246" s="3">
        <v>15329026.310000001</v>
      </c>
      <c r="G246" s="3">
        <v>3127096.72</v>
      </c>
      <c r="H246" s="3">
        <v>2816643.85</v>
      </c>
      <c r="I246" s="3">
        <v>2466628.4900000002</v>
      </c>
      <c r="J246" s="3">
        <v>2371281.36</v>
      </c>
      <c r="K246" s="3">
        <v>2304447.08</v>
      </c>
      <c r="L246" s="10">
        <v>2242928.81</v>
      </c>
    </row>
    <row r="247" spans="1:12" outlineLevel="2" x14ac:dyDescent="0.25">
      <c r="A247" s="9" t="s">
        <v>101</v>
      </c>
      <c r="B247" s="46" t="s">
        <v>10</v>
      </c>
      <c r="C247" s="2" t="s">
        <v>11</v>
      </c>
      <c r="E247" s="3">
        <v>13494.170000000002</v>
      </c>
      <c r="G247" s="3">
        <v>0</v>
      </c>
      <c r="H247" s="3">
        <v>0</v>
      </c>
      <c r="I247" s="3">
        <v>0</v>
      </c>
      <c r="J247" s="3">
        <v>7465.7</v>
      </c>
      <c r="K247" s="3">
        <v>6028.47</v>
      </c>
      <c r="L247" s="10">
        <v>0</v>
      </c>
    </row>
    <row r="248" spans="1:12" outlineLevel="2" x14ac:dyDescent="0.25">
      <c r="A248" s="9" t="s">
        <v>101</v>
      </c>
      <c r="B248" s="46" t="s">
        <v>12</v>
      </c>
      <c r="C248" s="2" t="s">
        <v>13</v>
      </c>
      <c r="E248" s="3">
        <v>856559.22</v>
      </c>
      <c r="G248" s="3">
        <v>185673.04000000004</v>
      </c>
      <c r="H248" s="3">
        <v>172404.82</v>
      </c>
      <c r="I248" s="3">
        <v>134088.4</v>
      </c>
      <c r="J248" s="3">
        <v>118158.51</v>
      </c>
      <c r="K248" s="3">
        <v>126599.20999999999</v>
      </c>
      <c r="L248" s="10">
        <v>119635.24</v>
      </c>
    </row>
    <row r="249" spans="1:12" outlineLevel="2" x14ac:dyDescent="0.25">
      <c r="A249" s="9" t="s">
        <v>101</v>
      </c>
      <c r="B249" s="46" t="s">
        <v>14</v>
      </c>
      <c r="C249" s="2" t="s">
        <v>15</v>
      </c>
      <c r="E249" s="3">
        <v>970878.94</v>
      </c>
      <c r="G249" s="3">
        <v>212363.65000000002</v>
      </c>
      <c r="H249" s="3">
        <v>187309.5</v>
      </c>
      <c r="I249" s="3">
        <v>165560.26</v>
      </c>
      <c r="J249" s="3">
        <v>154115.57</v>
      </c>
      <c r="K249" s="3">
        <v>147829.75999999998</v>
      </c>
      <c r="L249" s="10">
        <v>103700.20000000001</v>
      </c>
    </row>
    <row r="250" spans="1:12" outlineLevel="2" x14ac:dyDescent="0.25">
      <c r="A250" s="9" t="s">
        <v>103</v>
      </c>
      <c r="B250" s="46" t="s">
        <v>16</v>
      </c>
      <c r="C250" s="2" t="s">
        <v>17</v>
      </c>
      <c r="E250" s="3">
        <v>600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10">
        <v>600</v>
      </c>
    </row>
    <row r="251" spans="1:12" ht="15.75" outlineLevel="2" thickBot="1" x14ac:dyDescent="0.3">
      <c r="A251" s="9" t="s">
        <v>103</v>
      </c>
      <c r="B251" s="46" t="s">
        <v>20</v>
      </c>
      <c r="C251" s="2" t="s">
        <v>21</v>
      </c>
      <c r="E251" s="3">
        <v>1685.8</v>
      </c>
      <c r="G251" s="3">
        <v>0</v>
      </c>
      <c r="H251" s="3">
        <v>0</v>
      </c>
      <c r="I251" s="3">
        <v>0</v>
      </c>
      <c r="J251" s="3">
        <v>1185.8</v>
      </c>
      <c r="K251" s="3">
        <v>500</v>
      </c>
      <c r="L251" s="10">
        <v>0</v>
      </c>
    </row>
    <row r="252" spans="1:12" ht="19.5" outlineLevel="1" thickBot="1" x14ac:dyDescent="0.35">
      <c r="A252" s="19" t="s">
        <v>82</v>
      </c>
      <c r="B252" s="49"/>
      <c r="C252" s="22"/>
      <c r="D252" s="22"/>
      <c r="E252" s="23">
        <v>19196318.390000001</v>
      </c>
      <c r="F252" s="23"/>
      <c r="G252" s="23">
        <v>3950403.28</v>
      </c>
      <c r="H252" s="23">
        <v>3639784.5000000005</v>
      </c>
      <c r="I252" s="23">
        <v>3055505.16</v>
      </c>
      <c r="J252" s="23">
        <v>2903068.72</v>
      </c>
      <c r="K252" s="23">
        <v>2854749.21</v>
      </c>
      <c r="L252" s="24">
        <v>2792807.5199999996</v>
      </c>
    </row>
    <row r="253" spans="1:12" ht="19.5" outlineLevel="2" thickBot="1" x14ac:dyDescent="0.35">
      <c r="A253" s="14"/>
      <c r="B253" s="50"/>
      <c r="C253" s="15"/>
      <c r="D253" s="15"/>
      <c r="E253" s="16"/>
      <c r="F253" s="16"/>
      <c r="G253" s="16"/>
      <c r="H253" s="16"/>
      <c r="I253" s="16"/>
      <c r="J253" s="16"/>
      <c r="K253" s="16"/>
      <c r="L253" s="17"/>
    </row>
    <row r="254" spans="1:12" ht="18.75" outlineLevel="1" x14ac:dyDescent="0.3">
      <c r="A254" s="8" t="s">
        <v>83</v>
      </c>
      <c r="B254" s="48"/>
      <c r="C254" s="27"/>
      <c r="D254" s="27"/>
      <c r="E254" s="28"/>
      <c r="F254" s="28"/>
      <c r="G254" s="28"/>
      <c r="H254" s="28"/>
      <c r="I254" s="28"/>
      <c r="J254" s="28"/>
      <c r="K254" s="28"/>
      <c r="L254" s="38"/>
    </row>
    <row r="255" spans="1:12" ht="16.5" customHeight="1" x14ac:dyDescent="0.25">
      <c r="A255" s="9" t="s">
        <v>103</v>
      </c>
      <c r="B255" s="46" t="s">
        <v>30</v>
      </c>
      <c r="C255" s="2" t="s">
        <v>31</v>
      </c>
      <c r="E255" s="3">
        <v>37000</v>
      </c>
      <c r="G255" s="3">
        <v>0</v>
      </c>
      <c r="H255" s="3">
        <v>37000</v>
      </c>
      <c r="I255" s="3">
        <v>0</v>
      </c>
      <c r="J255" s="3">
        <v>0</v>
      </c>
      <c r="K255" s="3">
        <v>0</v>
      </c>
      <c r="L255" s="10">
        <v>0</v>
      </c>
    </row>
    <row r="256" spans="1:12" outlineLevel="2" x14ac:dyDescent="0.25">
      <c r="A256" s="9" t="s">
        <v>103</v>
      </c>
      <c r="B256" s="46" t="s">
        <v>2</v>
      </c>
      <c r="C256" s="2" t="s">
        <v>3</v>
      </c>
      <c r="E256" s="3">
        <v>103378.49</v>
      </c>
      <c r="G256" s="3">
        <v>19466.720000000005</v>
      </c>
      <c r="H256" s="3">
        <v>33006.03</v>
      </c>
      <c r="I256" s="3">
        <v>5566.61</v>
      </c>
      <c r="J256" s="3">
        <v>13417.17</v>
      </c>
      <c r="K256" s="3">
        <v>14107.83</v>
      </c>
      <c r="L256" s="10">
        <v>17814.13</v>
      </c>
    </row>
    <row r="257" spans="1:12" outlineLevel="2" x14ac:dyDescent="0.25">
      <c r="A257" s="9" t="s">
        <v>101</v>
      </c>
      <c r="B257" s="46" t="s">
        <v>32</v>
      </c>
      <c r="C257" s="2" t="s">
        <v>33</v>
      </c>
      <c r="E257" s="3">
        <v>4592</v>
      </c>
      <c r="G257" s="3">
        <v>3594</v>
      </c>
      <c r="H257" s="3">
        <v>0</v>
      </c>
      <c r="I257" s="3">
        <v>0</v>
      </c>
      <c r="J257" s="3">
        <v>0</v>
      </c>
      <c r="K257" s="3">
        <v>998</v>
      </c>
      <c r="L257" s="10">
        <v>0</v>
      </c>
    </row>
    <row r="258" spans="1:12" outlineLevel="2" x14ac:dyDescent="0.25">
      <c r="A258" s="9" t="s">
        <v>99</v>
      </c>
      <c r="B258" s="46" t="s">
        <v>4</v>
      </c>
      <c r="C258" s="2" t="s">
        <v>5</v>
      </c>
      <c r="E258" s="3">
        <v>840835</v>
      </c>
      <c r="G258" s="3">
        <v>173981</v>
      </c>
      <c r="H258" s="3">
        <v>159030</v>
      </c>
      <c r="I258" s="3">
        <v>128975</v>
      </c>
      <c r="J258" s="3">
        <v>109248</v>
      </c>
      <c r="K258" s="3">
        <v>141771</v>
      </c>
      <c r="L258" s="10">
        <v>127830</v>
      </c>
    </row>
    <row r="259" spans="1:12" outlineLevel="2" x14ac:dyDescent="0.25">
      <c r="A259" s="9" t="s">
        <v>99</v>
      </c>
      <c r="B259" s="46" t="s">
        <v>34</v>
      </c>
      <c r="C259" s="2" t="s">
        <v>35</v>
      </c>
      <c r="E259" s="3">
        <v>5800388.0199999996</v>
      </c>
      <c r="G259" s="3">
        <v>844497.25</v>
      </c>
      <c r="H259" s="3">
        <v>1226400</v>
      </c>
      <c r="I259" s="3">
        <v>1095490.77</v>
      </c>
      <c r="J259" s="3">
        <v>882000</v>
      </c>
      <c r="K259" s="3">
        <v>868800</v>
      </c>
      <c r="L259" s="10">
        <v>883200</v>
      </c>
    </row>
    <row r="260" spans="1:12" outlineLevel="2" x14ac:dyDescent="0.25">
      <c r="A260" s="9" t="s">
        <v>99</v>
      </c>
      <c r="B260" s="46" t="s">
        <v>8</v>
      </c>
      <c r="C260" s="2" t="s">
        <v>9</v>
      </c>
      <c r="E260" s="3">
        <v>3470483.5099999993</v>
      </c>
      <c r="G260" s="3">
        <v>675611</v>
      </c>
      <c r="H260" s="3">
        <v>695168.97</v>
      </c>
      <c r="I260" s="3">
        <v>478710.14000000007</v>
      </c>
      <c r="J260" s="3">
        <v>487810.66</v>
      </c>
      <c r="K260" s="3">
        <v>545572.1399999999</v>
      </c>
      <c r="L260" s="10">
        <v>587610.59999999986</v>
      </c>
    </row>
    <row r="261" spans="1:12" outlineLevel="2" x14ac:dyDescent="0.25">
      <c r="A261" s="59" t="s">
        <v>102</v>
      </c>
      <c r="B261" s="60" t="s">
        <v>54</v>
      </c>
      <c r="C261" s="61" t="s">
        <v>55</v>
      </c>
      <c r="E261" s="3">
        <v>5324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10">
        <v>5324</v>
      </c>
    </row>
    <row r="262" spans="1:12" outlineLevel="2" x14ac:dyDescent="0.25">
      <c r="A262" s="9" t="s">
        <v>101</v>
      </c>
      <c r="B262" s="46" t="s">
        <v>10</v>
      </c>
      <c r="C262" s="2" t="s">
        <v>11</v>
      </c>
      <c r="E262" s="3">
        <v>54732.299999999996</v>
      </c>
      <c r="G262" s="3">
        <v>0</v>
      </c>
      <c r="H262" s="3">
        <v>0</v>
      </c>
      <c r="I262" s="3">
        <v>0</v>
      </c>
      <c r="J262" s="3">
        <v>21537.999999999996</v>
      </c>
      <c r="K262" s="3">
        <v>16540.7</v>
      </c>
      <c r="L262" s="10">
        <v>16653.599999999999</v>
      </c>
    </row>
    <row r="263" spans="1:12" outlineLevel="2" x14ac:dyDescent="0.25">
      <c r="A263" s="9" t="s">
        <v>101</v>
      </c>
      <c r="B263" s="46" t="s">
        <v>12</v>
      </c>
      <c r="C263" s="2" t="s">
        <v>13</v>
      </c>
      <c r="E263" s="3">
        <v>2695000.99</v>
      </c>
      <c r="G263" s="3">
        <v>493210.46</v>
      </c>
      <c r="H263" s="3">
        <v>450468.72999999992</v>
      </c>
      <c r="I263" s="3">
        <v>456151.87</v>
      </c>
      <c r="J263" s="3">
        <v>465276.72000000009</v>
      </c>
      <c r="K263" s="3">
        <v>449298.39999999997</v>
      </c>
      <c r="L263" s="10">
        <v>380594.81</v>
      </c>
    </row>
    <row r="264" spans="1:12" outlineLevel="2" x14ac:dyDescent="0.25">
      <c r="A264" s="9" t="s">
        <v>101</v>
      </c>
      <c r="B264" s="46" t="s">
        <v>48</v>
      </c>
      <c r="C264" s="2" t="s">
        <v>49</v>
      </c>
      <c r="E264" s="3">
        <v>2254181.7200000002</v>
      </c>
      <c r="G264" s="3">
        <v>0</v>
      </c>
      <c r="H264" s="3">
        <v>0</v>
      </c>
      <c r="I264" s="3">
        <v>575871.96</v>
      </c>
      <c r="J264" s="3">
        <v>575871.96000000008</v>
      </c>
      <c r="K264" s="3">
        <v>568828.29999999993</v>
      </c>
      <c r="L264" s="10">
        <v>533609.5</v>
      </c>
    </row>
    <row r="265" spans="1:12" outlineLevel="2" x14ac:dyDescent="0.25">
      <c r="A265" s="9" t="s">
        <v>101</v>
      </c>
      <c r="B265" s="46" t="s">
        <v>40</v>
      </c>
      <c r="C265" s="2" t="s">
        <v>41</v>
      </c>
      <c r="E265" s="3">
        <v>1200</v>
      </c>
      <c r="G265" s="3">
        <v>0</v>
      </c>
      <c r="H265" s="3">
        <v>0</v>
      </c>
      <c r="I265" s="3">
        <v>0</v>
      </c>
      <c r="J265" s="3">
        <v>0</v>
      </c>
      <c r="K265" s="3">
        <v>1200</v>
      </c>
      <c r="L265" s="10">
        <v>0</v>
      </c>
    </row>
    <row r="266" spans="1:12" outlineLevel="2" x14ac:dyDescent="0.25">
      <c r="A266" s="9" t="s">
        <v>101</v>
      </c>
      <c r="B266" s="46" t="s">
        <v>14</v>
      </c>
      <c r="C266" s="2" t="s">
        <v>15</v>
      </c>
      <c r="E266" s="3">
        <v>1407775.32</v>
      </c>
      <c r="G266" s="3">
        <v>718916.30999999994</v>
      </c>
      <c r="H266" s="3">
        <v>589054.15999999992</v>
      </c>
      <c r="I266" s="3">
        <v>13515.9</v>
      </c>
      <c r="J266" s="3">
        <v>23964.309999999998</v>
      </c>
      <c r="K266" s="3">
        <v>23114</v>
      </c>
      <c r="L266" s="10">
        <v>39210.639999999999</v>
      </c>
    </row>
    <row r="267" spans="1:12" outlineLevel="2" x14ac:dyDescent="0.25">
      <c r="A267" s="9" t="s">
        <v>103</v>
      </c>
      <c r="B267" s="46" t="s">
        <v>16</v>
      </c>
      <c r="C267" s="2" t="s">
        <v>17</v>
      </c>
      <c r="E267" s="3">
        <v>660115.65</v>
      </c>
      <c r="G267" s="3">
        <v>190576.49999999997</v>
      </c>
      <c r="H267" s="3">
        <v>78503.839999999982</v>
      </c>
      <c r="I267" s="3">
        <v>86469.359999999986</v>
      </c>
      <c r="J267" s="3">
        <v>121404.20999999998</v>
      </c>
      <c r="K267" s="3">
        <v>98431.34</v>
      </c>
      <c r="L267" s="10">
        <v>84730.4</v>
      </c>
    </row>
    <row r="268" spans="1:12" outlineLevel="2" x14ac:dyDescent="0.25">
      <c r="A268" s="9" t="s">
        <v>103</v>
      </c>
      <c r="B268" s="46" t="s">
        <v>18</v>
      </c>
      <c r="C268" s="2" t="s">
        <v>19</v>
      </c>
      <c r="E268" s="3">
        <v>410399.21999999991</v>
      </c>
      <c r="G268" s="3">
        <v>87732.62000000001</v>
      </c>
      <c r="H268" s="3">
        <v>117342.62000000001</v>
      </c>
      <c r="I268" s="3">
        <v>43448.58</v>
      </c>
      <c r="J268" s="3">
        <v>36363.470000000008</v>
      </c>
      <c r="K268" s="3">
        <v>101104.39</v>
      </c>
      <c r="L268" s="10">
        <v>24407.540000000005</v>
      </c>
    </row>
    <row r="269" spans="1:12" outlineLevel="2" x14ac:dyDescent="0.25">
      <c r="A269" s="9" t="s">
        <v>103</v>
      </c>
      <c r="B269" s="46" t="s">
        <v>42</v>
      </c>
      <c r="C269" s="2" t="s">
        <v>43</v>
      </c>
      <c r="E269" s="3">
        <v>92942.5</v>
      </c>
      <c r="G269" s="3">
        <v>0</v>
      </c>
      <c r="H269" s="3">
        <v>38300</v>
      </c>
      <c r="I269" s="3">
        <v>0</v>
      </c>
      <c r="J269" s="3">
        <v>0</v>
      </c>
      <c r="K269" s="3">
        <v>52767</v>
      </c>
      <c r="L269" s="10">
        <v>1875.5</v>
      </c>
    </row>
    <row r="270" spans="1:12" outlineLevel="2" x14ac:dyDescent="0.25">
      <c r="A270" s="9" t="s">
        <v>103</v>
      </c>
      <c r="B270" s="46" t="s">
        <v>20</v>
      </c>
      <c r="C270" s="2" t="s">
        <v>21</v>
      </c>
      <c r="E270" s="3">
        <v>42623.979999999989</v>
      </c>
      <c r="G270" s="3">
        <v>10222.039999999999</v>
      </c>
      <c r="H270" s="3">
        <v>11921.68</v>
      </c>
      <c r="I270" s="3">
        <v>4617.1499999999996</v>
      </c>
      <c r="J270" s="3">
        <v>7136.31</v>
      </c>
      <c r="K270" s="3">
        <v>3693.6499999999996</v>
      </c>
      <c r="L270" s="10">
        <v>5033.1499999999996</v>
      </c>
    </row>
    <row r="271" spans="1:12" ht="15.75" outlineLevel="2" thickBot="1" x14ac:dyDescent="0.3">
      <c r="A271" s="9" t="s">
        <v>103</v>
      </c>
      <c r="B271" s="46" t="s">
        <v>44</v>
      </c>
      <c r="C271" s="2" t="s">
        <v>45</v>
      </c>
      <c r="E271" s="3">
        <v>2865</v>
      </c>
      <c r="G271" s="3">
        <v>0</v>
      </c>
      <c r="H271" s="3">
        <v>0</v>
      </c>
      <c r="I271" s="3">
        <v>0</v>
      </c>
      <c r="J271" s="3">
        <v>0</v>
      </c>
      <c r="K271" s="3">
        <v>2865</v>
      </c>
      <c r="L271" s="10">
        <v>0</v>
      </c>
    </row>
    <row r="272" spans="1:12" ht="19.5" outlineLevel="1" thickBot="1" x14ac:dyDescent="0.35">
      <c r="A272" s="19" t="s">
        <v>84</v>
      </c>
      <c r="B272" s="49"/>
      <c r="C272" s="22"/>
      <c r="D272" s="22"/>
      <c r="E272" s="23">
        <v>17883837.699999999</v>
      </c>
      <c r="F272" s="23"/>
      <c r="G272" s="23">
        <v>3217807.8999999994</v>
      </c>
      <c r="H272" s="23">
        <v>3436196.0299999993</v>
      </c>
      <c r="I272" s="23">
        <v>2888817.34</v>
      </c>
      <c r="J272" s="23">
        <v>2744030.8099999996</v>
      </c>
      <c r="K272" s="23">
        <v>2889091.75</v>
      </c>
      <c r="L272" s="24">
        <v>2707893.8699999996</v>
      </c>
    </row>
    <row r="273" spans="1:12" ht="19.5" outlineLevel="2" thickBot="1" x14ac:dyDescent="0.35">
      <c r="A273" s="14"/>
      <c r="B273" s="50"/>
      <c r="C273" s="15"/>
      <c r="D273" s="15"/>
      <c r="E273" s="16"/>
      <c r="F273" s="16"/>
      <c r="G273" s="16"/>
      <c r="H273" s="16"/>
      <c r="I273" s="16"/>
      <c r="J273" s="16"/>
      <c r="K273" s="16"/>
      <c r="L273" s="17"/>
    </row>
    <row r="274" spans="1:12" ht="18.75" outlineLevel="1" x14ac:dyDescent="0.3">
      <c r="A274" s="1" t="s">
        <v>85</v>
      </c>
      <c r="B274" s="55"/>
      <c r="C274" s="18"/>
      <c r="D274" s="18"/>
      <c r="E274" s="31"/>
      <c r="F274" s="31"/>
      <c r="G274" s="31"/>
      <c r="H274" s="31"/>
      <c r="I274" s="31"/>
      <c r="J274" s="31"/>
      <c r="K274" s="31"/>
      <c r="L274" s="31"/>
    </row>
    <row r="275" spans="1:12" ht="16.5" customHeight="1" x14ac:dyDescent="0.25">
      <c r="A275" s="2" t="s">
        <v>101</v>
      </c>
      <c r="B275" s="46" t="s">
        <v>86</v>
      </c>
      <c r="C275" s="2" t="s">
        <v>87</v>
      </c>
      <c r="E275" s="3">
        <v>2238.35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2238.35</v>
      </c>
    </row>
    <row r="276" spans="1:12" outlineLevel="2" x14ac:dyDescent="0.25">
      <c r="A276" s="2" t="s">
        <v>101</v>
      </c>
      <c r="B276" s="46" t="s">
        <v>58</v>
      </c>
      <c r="C276" s="2" t="s">
        <v>59</v>
      </c>
      <c r="E276" s="3">
        <v>5016</v>
      </c>
      <c r="G276" s="3">
        <v>0</v>
      </c>
      <c r="H276" s="3">
        <v>0</v>
      </c>
      <c r="I276" s="3">
        <v>0</v>
      </c>
      <c r="J276" s="3">
        <v>699</v>
      </c>
      <c r="K276" s="3">
        <v>3008</v>
      </c>
      <c r="L276" s="3">
        <v>1309</v>
      </c>
    </row>
    <row r="277" spans="1:12" outlineLevel="2" x14ac:dyDescent="0.25">
      <c r="A277" s="2" t="s">
        <v>103</v>
      </c>
      <c r="B277" s="46" t="s">
        <v>2</v>
      </c>
      <c r="C277" s="2" t="s">
        <v>3</v>
      </c>
      <c r="E277" s="3">
        <v>34096.1</v>
      </c>
      <c r="G277" s="3">
        <v>17232.349999999999</v>
      </c>
      <c r="H277" s="3">
        <v>1444</v>
      </c>
      <c r="I277" s="3">
        <v>1608</v>
      </c>
      <c r="J277" s="3">
        <v>3340</v>
      </c>
      <c r="K277" s="3">
        <v>4473</v>
      </c>
      <c r="L277" s="3">
        <v>5998.75</v>
      </c>
    </row>
    <row r="278" spans="1:12" outlineLevel="2" x14ac:dyDescent="0.25">
      <c r="A278" s="2" t="s">
        <v>103</v>
      </c>
      <c r="B278" s="46" t="s">
        <v>88</v>
      </c>
      <c r="C278" s="2" t="s">
        <v>89</v>
      </c>
      <c r="E278" s="3">
        <v>136</v>
      </c>
      <c r="G278" s="3">
        <v>0</v>
      </c>
      <c r="H278" s="3">
        <v>0</v>
      </c>
      <c r="I278" s="3">
        <v>0</v>
      </c>
      <c r="J278" s="3">
        <v>0</v>
      </c>
      <c r="K278" s="3">
        <v>136</v>
      </c>
      <c r="L278" s="3">
        <v>0</v>
      </c>
    </row>
    <row r="279" spans="1:12" outlineLevel="2" x14ac:dyDescent="0.25">
      <c r="A279" s="2" t="s">
        <v>101</v>
      </c>
      <c r="B279" s="46" t="s">
        <v>32</v>
      </c>
      <c r="C279" s="2" t="s">
        <v>33</v>
      </c>
      <c r="E279" s="3">
        <v>2510.65</v>
      </c>
      <c r="G279" s="3">
        <v>0</v>
      </c>
      <c r="H279" s="3">
        <v>728.65</v>
      </c>
      <c r="I279" s="3">
        <v>250</v>
      </c>
      <c r="J279" s="3">
        <v>44</v>
      </c>
      <c r="K279" s="3">
        <v>60</v>
      </c>
      <c r="L279" s="3">
        <v>1428</v>
      </c>
    </row>
    <row r="280" spans="1:12" outlineLevel="2" x14ac:dyDescent="0.25">
      <c r="A280" s="2" t="s">
        <v>99</v>
      </c>
      <c r="B280" s="46" t="s">
        <v>4</v>
      </c>
      <c r="C280" s="2" t="s">
        <v>5</v>
      </c>
      <c r="E280" s="3">
        <v>766092.89000000013</v>
      </c>
      <c r="G280" s="3">
        <v>154101.14000000001</v>
      </c>
      <c r="H280" s="3">
        <v>147314.15</v>
      </c>
      <c r="I280" s="3">
        <v>120585.9</v>
      </c>
      <c r="J280" s="3">
        <v>108096.83</v>
      </c>
      <c r="K280" s="3">
        <v>124832.5</v>
      </c>
      <c r="L280" s="3">
        <v>111162.37</v>
      </c>
    </row>
    <row r="281" spans="1:12" outlineLevel="2" x14ac:dyDescent="0.25">
      <c r="A281" s="2" t="s">
        <v>99</v>
      </c>
      <c r="B281" s="46" t="s">
        <v>34</v>
      </c>
      <c r="C281" s="2" t="s">
        <v>35</v>
      </c>
      <c r="E281" s="3">
        <v>5512218.8900000006</v>
      </c>
      <c r="G281" s="3">
        <v>1145003.52</v>
      </c>
      <c r="H281" s="3">
        <v>923867.6399999999</v>
      </c>
      <c r="I281" s="3">
        <v>896243.05</v>
      </c>
      <c r="J281" s="3">
        <v>966613.31</v>
      </c>
      <c r="K281" s="3">
        <v>776623.54999999993</v>
      </c>
      <c r="L281" s="3">
        <v>803867.82</v>
      </c>
    </row>
    <row r="282" spans="1:12" outlineLevel="2" x14ac:dyDescent="0.25">
      <c r="A282" s="2" t="s">
        <v>99</v>
      </c>
      <c r="B282" s="46" t="s">
        <v>8</v>
      </c>
      <c r="C282" s="2" t="s">
        <v>9</v>
      </c>
      <c r="E282" s="3">
        <v>4586522.0999999987</v>
      </c>
      <c r="G282" s="3">
        <v>803473.92999999993</v>
      </c>
      <c r="H282" s="3">
        <v>803142.07000000007</v>
      </c>
      <c r="I282" s="3">
        <v>554749.32000000007</v>
      </c>
      <c r="J282" s="3">
        <v>576279.49</v>
      </c>
      <c r="K282" s="3">
        <v>889839.74</v>
      </c>
      <c r="L282" s="3">
        <v>959037.55</v>
      </c>
    </row>
    <row r="283" spans="1:12" outlineLevel="2" x14ac:dyDescent="0.25">
      <c r="A283" s="61" t="s">
        <v>102</v>
      </c>
      <c r="B283" s="60" t="s">
        <v>54</v>
      </c>
      <c r="C283" s="61" t="s">
        <v>55</v>
      </c>
      <c r="E283" s="3">
        <v>156947</v>
      </c>
      <c r="G283" s="3">
        <v>0</v>
      </c>
      <c r="H283" s="3">
        <v>0</v>
      </c>
      <c r="I283" s="3">
        <v>39204</v>
      </c>
      <c r="J283" s="3">
        <v>32400</v>
      </c>
      <c r="K283" s="3">
        <v>39204</v>
      </c>
      <c r="L283" s="3">
        <v>46139</v>
      </c>
    </row>
    <row r="284" spans="1:12" outlineLevel="2" x14ac:dyDescent="0.25">
      <c r="A284" s="2" t="s">
        <v>101</v>
      </c>
      <c r="B284" s="46" t="s">
        <v>90</v>
      </c>
      <c r="C284" s="2" t="s">
        <v>91</v>
      </c>
      <c r="E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</row>
    <row r="285" spans="1:12" outlineLevel="2" x14ac:dyDescent="0.25">
      <c r="A285" s="2" t="s">
        <v>101</v>
      </c>
      <c r="B285" s="46" t="s">
        <v>10</v>
      </c>
      <c r="C285" s="2" t="s">
        <v>11</v>
      </c>
      <c r="E285" s="3">
        <v>213701.51</v>
      </c>
      <c r="G285" s="3">
        <v>58063</v>
      </c>
      <c r="H285" s="3">
        <v>15421.72</v>
      </c>
      <c r="I285" s="3">
        <v>15851.5</v>
      </c>
      <c r="J285" s="3">
        <v>21450.17</v>
      </c>
      <c r="K285" s="3">
        <v>66408.22</v>
      </c>
      <c r="L285" s="3">
        <v>36506.899999999994</v>
      </c>
    </row>
    <row r="286" spans="1:12" outlineLevel="2" x14ac:dyDescent="0.25">
      <c r="A286" s="2" t="s">
        <v>101</v>
      </c>
      <c r="B286" s="46" t="s">
        <v>12</v>
      </c>
      <c r="C286" s="2" t="s">
        <v>13</v>
      </c>
      <c r="E286" s="3">
        <v>2524271.2400000002</v>
      </c>
      <c r="G286" s="3">
        <v>577804.60999999987</v>
      </c>
      <c r="H286" s="3">
        <v>451729.61</v>
      </c>
      <c r="I286" s="3">
        <v>413443.44999999995</v>
      </c>
      <c r="J286" s="3">
        <v>407142.16999999993</v>
      </c>
      <c r="K286" s="3">
        <v>361934.08999999997</v>
      </c>
      <c r="L286" s="3">
        <v>312217.31</v>
      </c>
    </row>
    <row r="287" spans="1:12" outlineLevel="2" x14ac:dyDescent="0.25">
      <c r="A287" s="2" t="s">
        <v>101</v>
      </c>
      <c r="B287" s="46" t="s">
        <v>48</v>
      </c>
      <c r="C287" s="2" t="s">
        <v>49</v>
      </c>
      <c r="E287" s="3">
        <v>6237261.6399999997</v>
      </c>
      <c r="G287" s="3">
        <v>1302798.72</v>
      </c>
      <c r="H287" s="3">
        <v>1157674.6300000001</v>
      </c>
      <c r="I287" s="3">
        <v>1039185.3099999999</v>
      </c>
      <c r="J287" s="3">
        <v>967377.91999999993</v>
      </c>
      <c r="K287" s="3">
        <v>925663.76</v>
      </c>
      <c r="L287" s="3">
        <v>844561.3</v>
      </c>
    </row>
    <row r="288" spans="1:12" outlineLevel="2" x14ac:dyDescent="0.25">
      <c r="A288" s="2" t="s">
        <v>101</v>
      </c>
      <c r="B288" s="46" t="s">
        <v>38</v>
      </c>
      <c r="C288" s="2" t="s">
        <v>39</v>
      </c>
      <c r="E288" s="3">
        <v>22619.1</v>
      </c>
      <c r="G288" s="3">
        <v>22619.1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</row>
    <row r="289" spans="1:12" outlineLevel="2" x14ac:dyDescent="0.25">
      <c r="A289" s="2" t="s">
        <v>101</v>
      </c>
      <c r="B289" s="46" t="s">
        <v>40</v>
      </c>
      <c r="C289" s="2" t="s">
        <v>41</v>
      </c>
      <c r="E289" s="3">
        <v>2100</v>
      </c>
      <c r="G289" s="3">
        <v>500</v>
      </c>
      <c r="H289" s="3">
        <v>0</v>
      </c>
      <c r="I289" s="3">
        <v>0</v>
      </c>
      <c r="J289" s="3">
        <v>0</v>
      </c>
      <c r="K289" s="3">
        <v>1600</v>
      </c>
      <c r="L289" s="3">
        <v>0</v>
      </c>
    </row>
    <row r="290" spans="1:12" outlineLevel="2" x14ac:dyDescent="0.25">
      <c r="A290" s="2" t="s">
        <v>101</v>
      </c>
      <c r="B290" s="46" t="s">
        <v>14</v>
      </c>
      <c r="C290" s="2" t="s">
        <v>15</v>
      </c>
      <c r="E290" s="3">
        <v>-60.5</v>
      </c>
      <c r="G290" s="3">
        <v>0</v>
      </c>
      <c r="H290" s="3">
        <v>0</v>
      </c>
      <c r="I290" s="3">
        <v>-60.5</v>
      </c>
      <c r="J290" s="3">
        <v>0</v>
      </c>
      <c r="K290" s="3">
        <v>0</v>
      </c>
      <c r="L290" s="3">
        <v>0</v>
      </c>
    </row>
    <row r="291" spans="1:12" outlineLevel="2" x14ac:dyDescent="0.25">
      <c r="A291" s="2" t="s">
        <v>103</v>
      </c>
      <c r="B291" s="46" t="s">
        <v>16</v>
      </c>
      <c r="C291" s="2" t="s">
        <v>17</v>
      </c>
      <c r="E291" s="3">
        <v>4186205.41</v>
      </c>
      <c r="G291" s="3">
        <v>267860.8</v>
      </c>
      <c r="H291" s="3">
        <v>89428.28</v>
      </c>
      <c r="I291" s="3">
        <v>194295.72000000003</v>
      </c>
      <c r="J291" s="3">
        <v>591011.20000000007</v>
      </c>
      <c r="K291" s="3">
        <v>11836.5</v>
      </c>
      <c r="L291" s="3">
        <v>3031772.9099999997</v>
      </c>
    </row>
    <row r="292" spans="1:12" outlineLevel="2" x14ac:dyDescent="0.25">
      <c r="A292" s="2" t="s">
        <v>103</v>
      </c>
      <c r="B292" s="46" t="s">
        <v>18</v>
      </c>
      <c r="C292" s="2" t="s">
        <v>19</v>
      </c>
      <c r="E292" s="3">
        <v>1063756.3800000001</v>
      </c>
      <c r="G292" s="3">
        <v>159112.88999999998</v>
      </c>
      <c r="H292" s="3">
        <v>170471.11000000002</v>
      </c>
      <c r="I292" s="3">
        <v>95156.150000000009</v>
      </c>
      <c r="J292" s="3">
        <v>107670.37</v>
      </c>
      <c r="K292" s="3">
        <v>136982.03999999998</v>
      </c>
      <c r="L292" s="3">
        <v>394363.82</v>
      </c>
    </row>
    <row r="293" spans="1:12" outlineLevel="2" x14ac:dyDescent="0.25">
      <c r="A293" s="2" t="s">
        <v>103</v>
      </c>
      <c r="B293" s="46" t="s">
        <v>42</v>
      </c>
      <c r="C293" s="2" t="s">
        <v>43</v>
      </c>
      <c r="E293" s="3">
        <v>219691.12</v>
      </c>
      <c r="G293" s="3">
        <v>0</v>
      </c>
      <c r="H293" s="3">
        <v>101664.2</v>
      </c>
      <c r="I293" s="3">
        <v>2390.9899999999998</v>
      </c>
      <c r="J293" s="3">
        <v>114488.24</v>
      </c>
      <c r="K293" s="3">
        <v>1147.69</v>
      </c>
      <c r="L293" s="3">
        <v>0</v>
      </c>
    </row>
    <row r="294" spans="1:12" outlineLevel="2" x14ac:dyDescent="0.25">
      <c r="A294" s="2" t="s">
        <v>103</v>
      </c>
      <c r="B294" s="46" t="s">
        <v>20</v>
      </c>
      <c r="C294" s="2" t="s">
        <v>21</v>
      </c>
      <c r="E294" s="3">
        <v>930912.79000000015</v>
      </c>
      <c r="G294" s="3">
        <v>15443.960000000001</v>
      </c>
      <c r="H294" s="3">
        <v>76950</v>
      </c>
      <c r="I294" s="3">
        <v>170486.17</v>
      </c>
      <c r="J294" s="3">
        <v>171646.46000000002</v>
      </c>
      <c r="K294" s="3">
        <v>287625.40000000002</v>
      </c>
      <c r="L294" s="3">
        <v>208760.80000000002</v>
      </c>
    </row>
    <row r="295" spans="1:12" ht="15.75" outlineLevel="2" thickBot="1" x14ac:dyDescent="0.3">
      <c r="A295" s="2" t="s">
        <v>103</v>
      </c>
      <c r="B295" s="46" t="s">
        <v>44</v>
      </c>
      <c r="C295" s="2" t="s">
        <v>45</v>
      </c>
      <c r="E295" s="3">
        <v>1021.72</v>
      </c>
      <c r="G295" s="3">
        <v>0</v>
      </c>
      <c r="H295" s="3">
        <v>0</v>
      </c>
      <c r="I295" s="3">
        <v>0</v>
      </c>
      <c r="J295" s="3">
        <v>0</v>
      </c>
      <c r="K295" s="3">
        <v>1021.72</v>
      </c>
      <c r="L295" s="3">
        <v>0</v>
      </c>
    </row>
    <row r="296" spans="1:12" ht="19.5" outlineLevel="1" thickBot="1" x14ac:dyDescent="0.35">
      <c r="A296" s="19" t="s">
        <v>92</v>
      </c>
      <c r="B296" s="49"/>
      <c r="C296" s="22"/>
      <c r="D296" s="22"/>
      <c r="E296" s="23">
        <f>26484007.44-9152.05-130-3280-3630-361+564-200-560</f>
        <v>26467258.390000001</v>
      </c>
      <c r="F296" s="23"/>
      <c r="G296" s="23">
        <f>4527644.02-3630</f>
        <v>4524014.0199999996</v>
      </c>
      <c r="H296" s="23">
        <f>3940197.06-361</f>
        <v>3939836.06</v>
      </c>
      <c r="I296" s="23">
        <f>3546493.06-3104</f>
        <v>3543389.06</v>
      </c>
      <c r="J296" s="23">
        <v>4068259.16</v>
      </c>
      <c r="K296" s="23">
        <f>3632698.21-130-176+564-560</f>
        <v>3632396.21</v>
      </c>
      <c r="L296" s="24">
        <f>6768715.93-9152.05-200</f>
        <v>6759363.8799999999</v>
      </c>
    </row>
    <row r="297" spans="1:12" ht="19.5" outlineLevel="2" thickBot="1" x14ac:dyDescent="0.35">
      <c r="A297" s="14"/>
      <c r="B297" s="50"/>
      <c r="C297" s="15"/>
      <c r="D297" s="15"/>
      <c r="E297" s="16"/>
      <c r="F297" s="16"/>
      <c r="G297" s="16"/>
      <c r="H297" s="16"/>
      <c r="I297" s="16"/>
      <c r="J297" s="16"/>
      <c r="K297" s="16"/>
      <c r="L297" s="17"/>
    </row>
    <row r="298" spans="1:12" ht="18.75" outlineLevel="1" x14ac:dyDescent="0.3">
      <c r="A298" s="8" t="s">
        <v>93</v>
      </c>
      <c r="B298" s="48"/>
      <c r="C298" s="27"/>
      <c r="D298" s="27"/>
      <c r="E298" s="28"/>
      <c r="F298" s="28"/>
      <c r="G298" s="28"/>
      <c r="H298" s="28"/>
      <c r="I298" s="28"/>
      <c r="J298" s="28"/>
      <c r="K298" s="28"/>
      <c r="L298" s="38"/>
    </row>
    <row r="299" spans="1:12" ht="16.5" customHeight="1" x14ac:dyDescent="0.25">
      <c r="A299" s="9" t="s">
        <v>103</v>
      </c>
      <c r="B299" s="46" t="s">
        <v>28</v>
      </c>
      <c r="C299" s="2" t="s">
        <v>29</v>
      </c>
      <c r="E299" s="3">
        <v>3757.05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10">
        <v>3757.05</v>
      </c>
    </row>
    <row r="300" spans="1:12" outlineLevel="2" x14ac:dyDescent="0.25">
      <c r="A300" s="9" t="s">
        <v>103</v>
      </c>
      <c r="B300" s="46" t="s">
        <v>2</v>
      </c>
      <c r="C300" s="2" t="s">
        <v>3</v>
      </c>
      <c r="E300" s="3">
        <v>3182</v>
      </c>
      <c r="G300" s="3">
        <v>30</v>
      </c>
      <c r="H300" s="3">
        <v>0</v>
      </c>
      <c r="I300" s="3">
        <v>0</v>
      </c>
      <c r="J300" s="3">
        <v>425</v>
      </c>
      <c r="K300" s="3">
        <v>2289</v>
      </c>
      <c r="L300" s="10">
        <v>438</v>
      </c>
    </row>
    <row r="301" spans="1:12" outlineLevel="2" x14ac:dyDescent="0.25">
      <c r="A301" s="9" t="s">
        <v>99</v>
      </c>
      <c r="B301" s="46" t="s">
        <v>4</v>
      </c>
      <c r="C301" s="2" t="s">
        <v>5</v>
      </c>
      <c r="E301" s="3">
        <v>175702.00000000003</v>
      </c>
      <c r="G301" s="3">
        <v>32969</v>
      </c>
      <c r="H301" s="3">
        <v>29801</v>
      </c>
      <c r="I301" s="3">
        <v>27447</v>
      </c>
      <c r="J301" s="3">
        <v>26807</v>
      </c>
      <c r="K301" s="3">
        <v>29966</v>
      </c>
      <c r="L301" s="10">
        <v>28712</v>
      </c>
    </row>
    <row r="302" spans="1:12" outlineLevel="2" x14ac:dyDescent="0.25">
      <c r="A302" s="9" t="s">
        <v>99</v>
      </c>
      <c r="B302" s="46" t="s">
        <v>34</v>
      </c>
      <c r="C302" s="2" t="s">
        <v>35</v>
      </c>
      <c r="E302" s="3">
        <v>1709213</v>
      </c>
      <c r="G302" s="3">
        <v>509010</v>
      </c>
      <c r="H302" s="3">
        <v>272603</v>
      </c>
      <c r="I302" s="3">
        <v>265485</v>
      </c>
      <c r="J302" s="3">
        <v>232451</v>
      </c>
      <c r="K302" s="3">
        <v>219448</v>
      </c>
      <c r="L302" s="10">
        <v>210216</v>
      </c>
    </row>
    <row r="303" spans="1:12" outlineLevel="2" x14ac:dyDescent="0.25">
      <c r="A303" s="9" t="s">
        <v>99</v>
      </c>
      <c r="B303" s="46" t="s">
        <v>8</v>
      </c>
      <c r="C303" s="2" t="s">
        <v>9</v>
      </c>
      <c r="E303" s="3">
        <v>850016.64000000013</v>
      </c>
      <c r="G303" s="3">
        <v>143148</v>
      </c>
      <c r="H303" s="3">
        <v>207588.31</v>
      </c>
      <c r="I303" s="3">
        <v>104248.27</v>
      </c>
      <c r="J303" s="3">
        <v>140324.94</v>
      </c>
      <c r="K303" s="3">
        <v>100686.18</v>
      </c>
      <c r="L303" s="10">
        <v>154020.94</v>
      </c>
    </row>
    <row r="304" spans="1:12" outlineLevel="2" x14ac:dyDescent="0.25">
      <c r="A304" s="59" t="s">
        <v>102</v>
      </c>
      <c r="B304" s="60" t="s">
        <v>24</v>
      </c>
      <c r="C304" s="61" t="s">
        <v>25</v>
      </c>
      <c r="E304" s="3">
        <v>3302865</v>
      </c>
      <c r="G304" s="3">
        <v>602865</v>
      </c>
      <c r="H304" s="3">
        <v>540000</v>
      </c>
      <c r="I304" s="3">
        <v>540000</v>
      </c>
      <c r="J304" s="3">
        <v>540000</v>
      </c>
      <c r="K304" s="3">
        <v>540000</v>
      </c>
      <c r="L304" s="10">
        <v>540000</v>
      </c>
    </row>
    <row r="305" spans="1:12" outlineLevel="2" x14ac:dyDescent="0.25">
      <c r="A305" s="9" t="s">
        <v>101</v>
      </c>
      <c r="B305" s="46" t="s">
        <v>10</v>
      </c>
      <c r="C305" s="2" t="s">
        <v>11</v>
      </c>
      <c r="E305" s="3">
        <v>24248.400000000001</v>
      </c>
      <c r="G305" s="3">
        <v>0</v>
      </c>
      <c r="H305" s="3">
        <v>0</v>
      </c>
      <c r="I305" s="3">
        <v>0</v>
      </c>
      <c r="J305" s="3">
        <v>8082.8</v>
      </c>
      <c r="K305" s="3">
        <v>8082.8</v>
      </c>
      <c r="L305" s="10">
        <v>8082.8</v>
      </c>
    </row>
    <row r="306" spans="1:12" outlineLevel="2" x14ac:dyDescent="0.25">
      <c r="A306" s="9" t="s">
        <v>101</v>
      </c>
      <c r="B306" s="46" t="s">
        <v>12</v>
      </c>
      <c r="C306" s="2" t="s">
        <v>13</v>
      </c>
      <c r="E306" s="3">
        <v>1359714.0799999998</v>
      </c>
      <c r="G306" s="3">
        <v>226449.69</v>
      </c>
      <c r="H306" s="3">
        <v>234247.76999999996</v>
      </c>
      <c r="I306" s="3">
        <v>227064.18</v>
      </c>
      <c r="J306" s="3">
        <v>224413.12000000002</v>
      </c>
      <c r="K306" s="3">
        <v>231302.56</v>
      </c>
      <c r="L306" s="10">
        <v>216236.76</v>
      </c>
    </row>
    <row r="307" spans="1:12" outlineLevel="2" x14ac:dyDescent="0.25">
      <c r="A307" s="9" t="s">
        <v>101</v>
      </c>
      <c r="B307" s="46" t="s">
        <v>14</v>
      </c>
      <c r="C307" s="2" t="s">
        <v>15</v>
      </c>
      <c r="E307" s="3">
        <v>32960</v>
      </c>
      <c r="G307" s="3">
        <v>4162</v>
      </c>
      <c r="H307" s="3">
        <v>2541</v>
      </c>
      <c r="I307" s="3">
        <v>7690</v>
      </c>
      <c r="J307" s="3">
        <v>3388</v>
      </c>
      <c r="K307" s="3">
        <v>6709</v>
      </c>
      <c r="L307" s="10">
        <v>8470</v>
      </c>
    </row>
    <row r="308" spans="1:12" outlineLevel="2" x14ac:dyDescent="0.25">
      <c r="A308" s="9" t="s">
        <v>103</v>
      </c>
      <c r="B308" s="46" t="s">
        <v>16</v>
      </c>
      <c r="C308" s="2" t="s">
        <v>17</v>
      </c>
      <c r="E308" s="3">
        <v>9839.7999999999993</v>
      </c>
      <c r="G308" s="3">
        <v>363</v>
      </c>
      <c r="H308" s="3">
        <v>544.5</v>
      </c>
      <c r="I308" s="3">
        <v>484</v>
      </c>
      <c r="J308" s="3">
        <v>3168</v>
      </c>
      <c r="K308" s="3">
        <v>2323.1999999999998</v>
      </c>
      <c r="L308" s="10">
        <v>2957.1</v>
      </c>
    </row>
    <row r="309" spans="1:12" outlineLevel="2" x14ac:dyDescent="0.25">
      <c r="A309" s="9" t="s">
        <v>103</v>
      </c>
      <c r="B309" s="46" t="s">
        <v>18</v>
      </c>
      <c r="C309" s="2" t="s">
        <v>19</v>
      </c>
      <c r="E309" s="3">
        <v>360.58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10">
        <v>360.58</v>
      </c>
    </row>
    <row r="310" spans="1:12" outlineLevel="2" x14ac:dyDescent="0.25">
      <c r="A310" s="9" t="s">
        <v>103</v>
      </c>
      <c r="B310" s="46" t="s">
        <v>20</v>
      </c>
      <c r="C310" s="2" t="s">
        <v>21</v>
      </c>
      <c r="E310" s="3">
        <v>30273.79</v>
      </c>
      <c r="G310" s="3">
        <v>1846.54</v>
      </c>
      <c r="H310" s="3">
        <v>923.42</v>
      </c>
      <c r="I310" s="3">
        <v>1846.83</v>
      </c>
      <c r="J310" s="3">
        <v>7801.0599999999995</v>
      </c>
      <c r="K310" s="3">
        <v>1846.84</v>
      </c>
      <c r="L310" s="10">
        <v>16009.1</v>
      </c>
    </row>
    <row r="311" spans="1:12" ht="19.5" outlineLevel="1" thickBot="1" x14ac:dyDescent="0.35">
      <c r="A311" s="12" t="s">
        <v>94</v>
      </c>
      <c r="B311" s="56"/>
      <c r="C311" s="11"/>
      <c r="D311" s="11"/>
      <c r="E311" s="25">
        <f>7502494.34-362</f>
        <v>7502132.3399999999</v>
      </c>
      <c r="F311" s="25"/>
      <c r="G311" s="25">
        <v>1520843.2299999997</v>
      </c>
      <c r="H311" s="25">
        <v>1288249</v>
      </c>
      <c r="I311" s="25">
        <v>1174265.28</v>
      </c>
      <c r="J311" s="25">
        <v>1186860.92</v>
      </c>
      <c r="K311" s="25">
        <v>1142653.5799999998</v>
      </c>
      <c r="L311" s="26">
        <f>1189622.33-362</f>
        <v>1189260.33</v>
      </c>
    </row>
    <row r="312" spans="1:12" ht="19.5" outlineLevel="2" thickBot="1" x14ac:dyDescent="0.35">
      <c r="A312" s="14"/>
      <c r="B312" s="50"/>
      <c r="C312" s="15"/>
      <c r="D312" s="15"/>
      <c r="E312" s="16"/>
      <c r="F312" s="16"/>
      <c r="G312" s="16"/>
      <c r="H312" s="16"/>
      <c r="I312" s="16"/>
      <c r="J312" s="16"/>
      <c r="K312" s="16"/>
      <c r="L312" s="17"/>
    </row>
    <row r="313" spans="1:12" ht="28.5" customHeight="1" outlineLevel="1" thickBot="1" x14ac:dyDescent="0.3">
      <c r="A313" s="34" t="s">
        <v>0</v>
      </c>
      <c r="B313" s="57"/>
      <c r="C313" s="35"/>
      <c r="D313" s="36"/>
      <c r="E313" s="37">
        <v>214240455.67999992</v>
      </c>
      <c r="F313" s="37"/>
      <c r="G313" s="37">
        <v>40650750.440000005</v>
      </c>
      <c r="H313" s="37">
        <v>37166551.719999999</v>
      </c>
      <c r="I313" s="37">
        <v>32222676.609999999</v>
      </c>
      <c r="J313" s="37">
        <v>32762138.77</v>
      </c>
      <c r="K313" s="37">
        <v>34689296.189999998</v>
      </c>
      <c r="L313" s="37">
        <v>36749041.950000003</v>
      </c>
    </row>
    <row r="314" spans="1:12" x14ac:dyDescent="0.25">
      <c r="A314" s="20"/>
      <c r="B314" s="58"/>
      <c r="C314" s="20"/>
      <c r="D314" s="20"/>
      <c r="E314" s="21"/>
      <c r="F314" s="21"/>
      <c r="G314" s="21"/>
      <c r="H314" s="21"/>
      <c r="I314" s="21"/>
      <c r="J314" s="21"/>
      <c r="K314" s="21"/>
      <c r="L314" s="21"/>
    </row>
    <row r="315" spans="1:12" ht="16.5" customHeight="1" x14ac:dyDescent="0.25"/>
    <row r="316" spans="1:12" ht="25.5" customHeight="1" x14ac:dyDescent="0.25"/>
  </sheetData>
  <pageMargins left="0.7" right="0.7" top="0.78740157499999996" bottom="0.78740157499999996" header="0.3" footer="0.3"/>
  <pageSetup fitToWidth="0" fitToHeight="0"/>
  <ignoredErrors>
    <ignoredError sqref="A6:D6 I1:L3 B4 A17:D17 A71:D71 A87:D87 A197:D197 A239:D239 A296:D296 G313:L313 A311:D311 D4:E4 A51:D51 A173:D173 B7:D16 G5:L17 D5 G19:L31 G33:L50 G53:L70 G73:L86 G89:L101 G103:L122 G124:L138 G140:L155 G157:L172 G175:L182 G184:L196 G199:L218 G220:L238 G241:L252 G254:L272 G274:L295 G298:L310 H51 J51:L51 H71:L71 J87:L87 G87:H87 J173 L173 G173 G197:H197 J197:L197 I239 K239 J296 G311:K311 B299:E310 A313:E313 A272:E272 B275:E295 A298:E298 A252:E252 B255:E271 A274:E274 B221:E238 B242:E251 A254:E254 A220:E220 A218:E218 B200:E217 A241:E241 A182:E182 B185:E196 A199:E199 B176:E181 A184:E184 B158:E172 A175:E175 A155:E155 A138:E138 B141:E154 A157:E157 A122:E122 B125:E137 A140:E140 A101:E101 B104:E121 A124:E124 B90:E100 A103:E103 B74:E86 A89:E89 B54:E70 A73:E73 B34:E50 A33:E33 A31:E31 B20:E30 A53:E53 E5:E17 A19: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Honzejk Milan Mgr. Bc. (FÚ pro Ústecký kraj)</dc:creator>
  <cp:lastModifiedBy>Honzejk Milan Mgr. Bc. (FÚ pro Ústecký kraj)</cp:lastModifiedBy>
  <dcterms:created xsi:type="dcterms:W3CDTF">2025-04-14T09:59:43Z</dcterms:created>
  <dcterms:modified xsi:type="dcterms:W3CDTF">2025-04-22T06:02:43Z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21.2.11.0</vt:lpwstr>
  </property>
</Properties>
</file>